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015\Desktop\2023.03.13_水藤さんより受領\05\"/>
    </mc:Choice>
  </mc:AlternateContent>
  <xr:revisionPtr revIDLastSave="0" documentId="13_ncr:1_{1EA17120-D5C1-4FE0-B291-FCD16E905780}" xr6:coauthVersionLast="46" xr6:coauthVersionMax="46" xr10:uidLastSave="{00000000-0000-0000-0000-000000000000}"/>
  <bookViews>
    <workbookView xWindow="-120" yWindow="-120" windowWidth="29040" windowHeight="15840" xr2:uid="{00000000-000D-0000-FFFF-FFFF00000000}"/>
  </bookViews>
  <sheets>
    <sheet name="はじめに（お読みください）" sheetId="9" r:id="rId1"/>
    <sheet name="計算シート" sheetId="5" r:id="rId2"/>
    <sheet name="入力例" sheetId="6" r:id="rId3"/>
    <sheet name="更新履歴" sheetId="8" r:id="rId4"/>
  </sheets>
  <externalReferences>
    <externalReference r:id="rId5"/>
    <externalReference r:id="rId6"/>
    <externalReference r:id="rId7"/>
  </externalReferences>
  <definedNames>
    <definedName name="_xlnm.Print_Area" localSheetId="1">計算シート!$A$1:$I$48</definedName>
    <definedName name="_xlnm.Print_Area" localSheetId="3">更新履歴!$A$1:$B$17</definedName>
    <definedName name="_xlnm.Print_Area" localSheetId="2">入力例!$A$1:$AA$48</definedName>
    <definedName name="お">'[1]Ａ（北）'!#REF!</definedName>
    <definedName name="か">'[1]Ａ（北）'!#REF!</definedName>
    <definedName name="可否" localSheetId="0">[2]作成例!$K$39:$L$42</definedName>
    <definedName name="可否">[3]作成例!$K$39:$L$42</definedName>
    <definedName name="外皮基準" localSheetId="0">[2]MAST!$D$2:$K$5</definedName>
    <definedName name="外皮基準">[3]MAST!$D$2:$K$5</definedName>
    <definedName name="水準" localSheetId="0">[2]MAST!$C$7:$G$10</definedName>
    <definedName name="水準">[3]MAST!$C$7:$G$10</definedName>
    <definedName name="水準L" localSheetId="0">[2]MAST!$C$7:$C$10</definedName>
    <definedName name="水準L">[3]MAST!$C$7:$C$10</definedName>
    <definedName name="地域区分" localSheetId="0">[2]MAST!$D$2:$K$2</definedName>
    <definedName name="地域区分">[3]MAST!$D$2:$K$2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5" l="1"/>
  <c r="M15" i="6" l="1"/>
  <c r="M16" i="6"/>
  <c r="M17" i="6"/>
  <c r="M18" i="6"/>
  <c r="M19" i="6"/>
  <c r="M20" i="6"/>
  <c r="M21" i="6"/>
  <c r="M22" i="6"/>
  <c r="M23" i="6"/>
  <c r="M24" i="6"/>
  <c r="M25" i="6"/>
  <c r="D44" i="6"/>
  <c r="N15" i="6"/>
  <c r="N16" i="6"/>
  <c r="N17" i="6"/>
  <c r="N18" i="6"/>
  <c r="N19" i="6"/>
  <c r="N20" i="6"/>
  <c r="N21" i="6"/>
  <c r="N22" i="6"/>
  <c r="N23" i="6"/>
  <c r="N24" i="6"/>
  <c r="N25" i="6"/>
  <c r="K32" i="6"/>
  <c r="K33" i="6"/>
  <c r="I15" i="6"/>
  <c r="O15" i="6" s="1"/>
  <c r="I16" i="6"/>
  <c r="O16" i="6" s="1"/>
  <c r="I17" i="6"/>
  <c r="O17" i="6"/>
  <c r="I18" i="6"/>
  <c r="O18" i="6"/>
  <c r="I19" i="6"/>
  <c r="O19" i="6"/>
  <c r="I20" i="6"/>
  <c r="O20" i="6" s="1"/>
  <c r="I21" i="6"/>
  <c r="O21" i="6"/>
  <c r="I22" i="6"/>
  <c r="O22" i="6"/>
  <c r="I23" i="6"/>
  <c r="O23" i="6"/>
  <c r="I24" i="6"/>
  <c r="O24" i="6" s="1"/>
  <c r="I25" i="6"/>
  <c r="O25" i="6"/>
  <c r="K15" i="6"/>
  <c r="K16" i="6"/>
  <c r="K17" i="6"/>
  <c r="K18" i="6"/>
  <c r="K19" i="6"/>
  <c r="K20" i="6"/>
  <c r="K21" i="6"/>
  <c r="K22" i="6"/>
  <c r="K23" i="6"/>
  <c r="K24" i="6"/>
  <c r="K25" i="6"/>
  <c r="C26" i="6"/>
  <c r="I15" i="5"/>
  <c r="O15" i="5" s="1"/>
  <c r="I16" i="5"/>
  <c r="O16" i="5" s="1"/>
  <c r="I17" i="5"/>
  <c r="O17" i="5" s="1"/>
  <c r="I18" i="5"/>
  <c r="O18" i="5" s="1"/>
  <c r="I19" i="5"/>
  <c r="O19" i="5" s="1"/>
  <c r="I20" i="5"/>
  <c r="O20" i="5" s="1"/>
  <c r="I21" i="5"/>
  <c r="O21" i="5"/>
  <c r="I22" i="5"/>
  <c r="O22" i="5" s="1"/>
  <c r="I23" i="5"/>
  <c r="O23" i="5"/>
  <c r="I24" i="5"/>
  <c r="O24" i="5" s="1"/>
  <c r="I25" i="5"/>
  <c r="O25" i="5" s="1"/>
  <c r="M15" i="5"/>
  <c r="M16" i="5"/>
  <c r="M17" i="5"/>
  <c r="M18" i="5"/>
  <c r="M19" i="5"/>
  <c r="M20" i="5"/>
  <c r="M21" i="5"/>
  <c r="M22" i="5"/>
  <c r="M23" i="5"/>
  <c r="M24" i="5"/>
  <c r="M25" i="5"/>
  <c r="K15" i="5"/>
  <c r="K16" i="5"/>
  <c r="K17" i="5"/>
  <c r="K18" i="5"/>
  <c r="K19" i="5"/>
  <c r="K20" i="5"/>
  <c r="K21" i="5"/>
  <c r="K22" i="5"/>
  <c r="K23" i="5"/>
  <c r="K24" i="5"/>
  <c r="K25" i="5"/>
  <c r="N15" i="5"/>
  <c r="N16" i="5"/>
  <c r="N17" i="5"/>
  <c r="N18" i="5"/>
  <c r="N19" i="5"/>
  <c r="N20" i="5"/>
  <c r="N21" i="5"/>
  <c r="N22" i="5"/>
  <c r="N23" i="5"/>
  <c r="N24" i="5"/>
  <c r="N25" i="5"/>
  <c r="K33" i="5"/>
  <c r="K32" i="5"/>
  <c r="D44" i="5"/>
  <c r="C26" i="5"/>
  <c r="N26" i="6" l="1"/>
  <c r="H26" i="6" s="1"/>
  <c r="F34" i="6" s="1"/>
  <c r="E38" i="6" s="1"/>
  <c r="O26" i="6"/>
  <c r="I26" i="6" s="1"/>
  <c r="K26" i="6"/>
  <c r="D18" i="6" s="1"/>
  <c r="L18" i="6" s="1"/>
  <c r="M26" i="6"/>
  <c r="F26" i="6" s="1"/>
  <c r="E43" i="6"/>
  <c r="E42" i="6"/>
  <c r="D19" i="6"/>
  <c r="L19" i="6" s="1"/>
  <c r="B26" i="6"/>
  <c r="N26" i="5"/>
  <c r="H26" i="5" s="1"/>
  <c r="F34" i="5" s="1"/>
  <c r="E38" i="5" s="1"/>
  <c r="M26" i="5"/>
  <c r="F26" i="5" s="1"/>
  <c r="E42" i="5" s="1"/>
  <c r="O26" i="5"/>
  <c r="I26" i="5" s="1"/>
  <c r="K26" i="5"/>
  <c r="D24" i="6" l="1"/>
  <c r="L24" i="6" s="1"/>
  <c r="D16" i="6"/>
  <c r="L16" i="6" s="1"/>
  <c r="D22" i="6"/>
  <c r="L22" i="6" s="1"/>
  <c r="D17" i="6"/>
  <c r="L17" i="6" s="1"/>
  <c r="D23" i="6"/>
  <c r="L23" i="6" s="1"/>
  <c r="D15" i="6"/>
  <c r="L15" i="6" s="1"/>
  <c r="D20" i="6"/>
  <c r="L20" i="6" s="1"/>
  <c r="D21" i="6"/>
  <c r="L21" i="6" s="1"/>
  <c r="D25" i="6"/>
  <c r="L25" i="6" s="1"/>
  <c r="E43" i="5"/>
  <c r="E44" i="6"/>
  <c r="D15" i="5"/>
  <c r="L15" i="5" s="1"/>
  <c r="D17" i="5"/>
  <c r="L17" i="5" s="1"/>
  <c r="D19" i="5"/>
  <c r="L19" i="5" s="1"/>
  <c r="D23" i="5"/>
  <c r="L23" i="5" s="1"/>
  <c r="D16" i="5"/>
  <c r="L16" i="5" s="1"/>
  <c r="D20" i="5"/>
  <c r="L20" i="5" s="1"/>
  <c r="D24" i="5"/>
  <c r="L24" i="5" s="1"/>
  <c r="B26" i="5"/>
  <c r="D18" i="5"/>
  <c r="L18" i="5" s="1"/>
  <c r="D22" i="5"/>
  <c r="L22" i="5" s="1"/>
  <c r="D25" i="5"/>
  <c r="L25" i="5" s="1"/>
  <c r="D21" i="5"/>
  <c r="L21" i="5" s="1"/>
  <c r="L26" i="6" l="1"/>
  <c r="D26" i="6" s="1"/>
  <c r="E44" i="5"/>
  <c r="L26" i="5"/>
  <c r="D26" i="5" s="1"/>
</calcChain>
</file>

<file path=xl/sharedStrings.xml><?xml version="1.0" encoding="utf-8"?>
<sst xmlns="http://schemas.openxmlformats.org/spreadsheetml/2006/main" count="144" uniqueCount="87">
  <si>
    <t>建築物の名称</t>
    <rPh sb="0" eb="2">
      <t>ケンチク</t>
    </rPh>
    <rPh sb="2" eb="3">
      <t>ブツ</t>
    </rPh>
    <rPh sb="4" eb="6">
      <t>メイショウ</t>
    </rPh>
    <phoneticPr fontId="1"/>
  </si>
  <si>
    <t>合計</t>
    <rPh sb="0" eb="2">
      <t>ゴウケイ</t>
    </rPh>
    <phoneticPr fontId="1"/>
  </si>
  <si>
    <t>2.共用部分</t>
    <rPh sb="2" eb="4">
      <t>キョウヨウ</t>
    </rPh>
    <rPh sb="4" eb="6">
      <t>ブブン</t>
    </rPh>
    <phoneticPr fontId="1"/>
  </si>
  <si>
    <t xml:space="preserve">太陽電池アレイのシステム容量（kW） </t>
    <rPh sb="0" eb="2">
      <t>タイヨウ</t>
    </rPh>
    <rPh sb="2" eb="4">
      <t>デンチ</t>
    </rPh>
    <rPh sb="12" eb="14">
      <t>ヨウリョウ</t>
    </rPh>
    <phoneticPr fontId="1"/>
  </si>
  <si>
    <t>主たる廊下の形状</t>
    <rPh sb="0" eb="1">
      <t>シュ</t>
    </rPh>
    <rPh sb="3" eb="5">
      <t>ロウカ</t>
    </rPh>
    <rPh sb="6" eb="8">
      <t>ケイジョウ</t>
    </rPh>
    <phoneticPr fontId="1"/>
  </si>
  <si>
    <t>売電の有無</t>
    <rPh sb="0" eb="2">
      <t>バイデン</t>
    </rPh>
    <rPh sb="3" eb="5">
      <t>ウム</t>
    </rPh>
    <phoneticPr fontId="1"/>
  </si>
  <si>
    <t>3.非住宅部分</t>
    <rPh sb="2" eb="3">
      <t>ヒ</t>
    </rPh>
    <rPh sb="3" eb="5">
      <t>ジュウタク</t>
    </rPh>
    <rPh sb="5" eb="7">
      <t>ブブン</t>
    </rPh>
    <phoneticPr fontId="1"/>
  </si>
  <si>
    <t>非住宅部分</t>
    <rPh sb="0" eb="1">
      <t>ヒ</t>
    </rPh>
    <rPh sb="1" eb="3">
      <t>ジュウタク</t>
    </rPh>
    <rPh sb="3" eb="5">
      <t>ブブン</t>
    </rPh>
    <phoneticPr fontId="1"/>
  </si>
  <si>
    <t>4.参考値（ZEB及びZEH-Mの計算に用いる、再生可能エネルギーの削減量について）</t>
    <rPh sb="2" eb="4">
      <t>サンコウ</t>
    </rPh>
    <rPh sb="4" eb="5">
      <t>チ</t>
    </rPh>
    <phoneticPr fontId="1"/>
  </si>
  <si>
    <t>室名称
（タイプ名称）</t>
    <rPh sb="0" eb="1">
      <t>シツ</t>
    </rPh>
    <rPh sb="1" eb="3">
      <t>メイショウ</t>
    </rPh>
    <rPh sb="8" eb="10">
      <t>メイショウ</t>
    </rPh>
    <phoneticPr fontId="1"/>
  </si>
  <si>
    <t>住戸床面積
（㎡）</t>
    <rPh sb="0" eb="2">
      <t>ジュウコ</t>
    </rPh>
    <rPh sb="2" eb="5">
      <t>ユカメンセキ</t>
    </rPh>
    <phoneticPr fontId="1"/>
  </si>
  <si>
    <t>戸数</t>
    <rPh sb="0" eb="2">
      <t>コスウ</t>
    </rPh>
    <phoneticPr fontId="1"/>
  </si>
  <si>
    <t>②</t>
    <phoneticPr fontId="1"/>
  </si>
  <si>
    <t>①</t>
    <phoneticPr fontId="1"/>
  </si>
  <si>
    <t>1.住戸部分</t>
    <rPh sb="2" eb="4">
      <t>ジュウコ</t>
    </rPh>
    <rPh sb="4" eb="6">
      <t>ブブン</t>
    </rPh>
    <phoneticPr fontId="1"/>
  </si>
  <si>
    <t>太陽光発電の
自己消費量（MJ）</t>
    <phoneticPr fontId="1"/>
  </si>
  <si>
    <t>住戸床面積
（㎡）</t>
    <phoneticPr fontId="1"/>
  </si>
  <si>
    <t>計算用仮想システム容量（kW）</t>
    <phoneticPr fontId="1"/>
  </si>
  <si>
    <t>太陽光発電の
発電量（MJ）</t>
    <rPh sb="7" eb="9">
      <t>ハツデン</t>
    </rPh>
    <phoneticPr fontId="1"/>
  </si>
  <si>
    <t>太陽光発電の
売電量（MJ）</t>
    <rPh sb="7" eb="9">
      <t>バイデン</t>
    </rPh>
    <phoneticPr fontId="1"/>
  </si>
  <si>
    <t>各住戸の数値</t>
    <rPh sb="0" eb="1">
      <t>カク</t>
    </rPh>
    <rPh sb="1" eb="2">
      <t>ジュウ</t>
    </rPh>
    <rPh sb="2" eb="3">
      <t>コ</t>
    </rPh>
    <rPh sb="4" eb="5">
      <t>スウ</t>
    </rPh>
    <rPh sb="5" eb="6">
      <t>チ</t>
    </rPh>
    <phoneticPr fontId="1"/>
  </si>
  <si>
    <t>非住宅部分の太陽光設備の削減量（MJ）</t>
    <rPh sb="0" eb="3">
      <t>ヒジュウタク</t>
    </rPh>
    <rPh sb="3" eb="5">
      <t>ブブン</t>
    </rPh>
    <rPh sb="6" eb="8">
      <t>タイヨウ</t>
    </rPh>
    <rPh sb="8" eb="9">
      <t>コウ</t>
    </rPh>
    <rPh sb="9" eb="11">
      <t>セツビ</t>
    </rPh>
    <rPh sb="12" eb="14">
      <t>サクゲン</t>
    </rPh>
    <rPh sb="14" eb="15">
      <t>リョウ</t>
    </rPh>
    <phoneticPr fontId="1"/>
  </si>
  <si>
    <t>×1000（MJ換算値）</t>
    <phoneticPr fontId="1"/>
  </si>
  <si>
    <t>　使用のルール</t>
    <rPh sb="1" eb="3">
      <t>シヨウ</t>
    </rPh>
    <phoneticPr fontId="1"/>
  </si>
  <si>
    <t>有り</t>
  </si>
  <si>
    <t>大部分が屋内</t>
  </si>
  <si>
    <t>＜住戸部分＞作成例に用いた一次エネ計算結果（同一住戸２０戸の想定）</t>
    <rPh sb="1" eb="3">
      <t>ジュウコ</t>
    </rPh>
    <rPh sb="3" eb="5">
      <t>ブブン</t>
    </rPh>
    <rPh sb="22" eb="24">
      <t>ドウイツ</t>
    </rPh>
    <rPh sb="24" eb="26">
      <t>ジュウコ</t>
    </rPh>
    <rPh sb="28" eb="29">
      <t>コ</t>
    </rPh>
    <rPh sb="30" eb="32">
      <t>ソウテイ</t>
    </rPh>
    <phoneticPr fontId="1"/>
  </si>
  <si>
    <r>
      <t>　○○○○邸　</t>
    </r>
    <r>
      <rPr>
        <sz val="12"/>
        <color rgb="FFFF0000"/>
        <rFont val="Meiryo UI"/>
        <family val="3"/>
        <charset val="128"/>
      </rPr>
      <t>作成例　</t>
    </r>
    <r>
      <rPr>
        <sz val="10"/>
        <color rgb="FFFF0000"/>
        <rFont val="Meiryo UI"/>
        <family val="3"/>
        <charset val="128"/>
      </rPr>
      <t>※共同住宅20住戸＋共用部分が太陽光発電量を共有している場合</t>
    </r>
    <rPh sb="12" eb="14">
      <t>キョウドウ</t>
    </rPh>
    <rPh sb="14" eb="16">
      <t>ジュウタク</t>
    </rPh>
    <rPh sb="18" eb="20">
      <t>ジュウコ</t>
    </rPh>
    <rPh sb="21" eb="23">
      <t>キョウヨウ</t>
    </rPh>
    <rPh sb="23" eb="24">
      <t>ブ</t>
    </rPh>
    <rPh sb="24" eb="25">
      <t>ブン</t>
    </rPh>
    <rPh sb="26" eb="28">
      <t>タイヨウ</t>
    </rPh>
    <rPh sb="28" eb="29">
      <t>コウ</t>
    </rPh>
    <rPh sb="29" eb="31">
      <t>ハツデン</t>
    </rPh>
    <rPh sb="31" eb="32">
      <t>リョウ</t>
    </rPh>
    <rPh sb="33" eb="35">
      <t>キョウユウ</t>
    </rPh>
    <rPh sb="39" eb="41">
      <t>バアイ</t>
    </rPh>
    <phoneticPr fontId="1"/>
  </si>
  <si>
    <t>＜共用部分＞標準入力法による計算結果</t>
    <rPh sb="1" eb="3">
      <t>キョウヨウ</t>
    </rPh>
    <rPh sb="3" eb="5">
      <t>ブブン</t>
    </rPh>
    <rPh sb="6" eb="8">
      <t>ヒョウジュン</t>
    </rPh>
    <rPh sb="8" eb="10">
      <t>ニュウリョク</t>
    </rPh>
    <rPh sb="10" eb="11">
      <t>ホウ</t>
    </rPh>
    <rPh sb="14" eb="16">
      <t>ケイサン</t>
    </rPh>
    <rPh sb="16" eb="18">
      <t>ケッカ</t>
    </rPh>
    <phoneticPr fontId="1"/>
  </si>
  <si>
    <t xml:space="preserve"> ・緑色・グレー部分は自動的に計算されます。また、緑色は、算定結果となります。</t>
    <rPh sb="2" eb="4">
      <t>ミドリイロ</t>
    </rPh>
    <rPh sb="8" eb="10">
      <t>ブブン</t>
    </rPh>
    <rPh sb="11" eb="14">
      <t>ジドウテキ</t>
    </rPh>
    <rPh sb="15" eb="17">
      <t>ケイサン</t>
    </rPh>
    <rPh sb="29" eb="31">
      <t>サンテイ</t>
    </rPh>
    <rPh sb="31" eb="33">
      <t>ケッカ</t>
    </rPh>
    <phoneticPr fontId="1"/>
  </si>
  <si>
    <t>③</t>
    <phoneticPr fontId="1"/>
  </si>
  <si>
    <t>共用部分の自己消費量(MJ)</t>
    <rPh sb="0" eb="2">
      <t>キョウヨウ</t>
    </rPh>
    <rPh sb="2" eb="4">
      <t>ブブン</t>
    </rPh>
    <rPh sb="5" eb="7">
      <t>ジコ</t>
    </rPh>
    <rPh sb="7" eb="9">
      <t>ショウヒ</t>
    </rPh>
    <rPh sb="9" eb="10">
      <t>リョウ</t>
    </rPh>
    <phoneticPr fontId="1"/>
  </si>
  <si>
    <t>※主たる廊下の形状が｢大部分が屋内｣の場合は、③に入力してください。</t>
    <rPh sb="1" eb="2">
      <t>シュ</t>
    </rPh>
    <rPh sb="4" eb="6">
      <t>ロウカ</t>
    </rPh>
    <rPh sb="7" eb="9">
      <t>ケイジョウ</t>
    </rPh>
    <rPh sb="11" eb="14">
      <t>ダイブブン</t>
    </rPh>
    <rPh sb="15" eb="17">
      <t>オクナイ</t>
    </rPh>
    <rPh sb="19" eb="21">
      <t>バアイ</t>
    </rPh>
    <rPh sb="25" eb="27">
      <t>ニュウリョク</t>
    </rPh>
    <phoneticPr fontId="1"/>
  </si>
  <si>
    <t>④</t>
    <phoneticPr fontId="1"/>
  </si>
  <si>
    <t>⑤</t>
    <phoneticPr fontId="1"/>
  </si>
  <si>
    <t>・共用部分のみ、共用部分と非住宅部分のみでも計算が可能です。</t>
    <rPh sb="8" eb="10">
      <t>キョウヨウ</t>
    </rPh>
    <rPh sb="10" eb="12">
      <t>ブブン</t>
    </rPh>
    <phoneticPr fontId="1"/>
  </si>
  <si>
    <t>※住戸部分と太陽電池アレイを共有しない場合、④に入力してください。</t>
    <rPh sb="6" eb="8">
      <t>タイヨウ</t>
    </rPh>
    <rPh sb="8" eb="10">
      <t>デンチ</t>
    </rPh>
    <rPh sb="14" eb="15">
      <t>トモ</t>
    </rPh>
    <rPh sb="15" eb="16">
      <t>ユウ</t>
    </rPh>
    <phoneticPr fontId="1"/>
  </si>
  <si>
    <t>計算用仮想システム容量（kW/戸）</t>
    <rPh sb="0" eb="3">
      <t>ケイサンヨウ</t>
    </rPh>
    <rPh sb="3" eb="5">
      <t>カソウ</t>
    </rPh>
    <rPh sb="9" eb="11">
      <t>ヨウリョウ</t>
    </rPh>
    <rPh sb="15" eb="16">
      <t>コ</t>
    </rPh>
    <phoneticPr fontId="1"/>
  </si>
  <si>
    <t>太陽光発電の
発電量（MJ/戸）</t>
    <rPh sb="7" eb="9">
      <t>ハツデン</t>
    </rPh>
    <phoneticPr fontId="1"/>
  </si>
  <si>
    <t xml:space="preserve"> ・黄色セルに入力、水色セルを選択してください。橙色については、注記に該当する場合は、入力してください。</t>
    <rPh sb="7" eb="9">
      <t>ニュウリョク</t>
    </rPh>
    <rPh sb="10" eb="12">
      <t>ミズイロ</t>
    </rPh>
    <rPh sb="15" eb="17">
      <t>センタク</t>
    </rPh>
    <rPh sb="24" eb="25">
      <t>ダイダイ</t>
    </rPh>
    <rPh sb="25" eb="26">
      <t>イロ</t>
    </rPh>
    <rPh sb="32" eb="33">
      <t>チュウ</t>
    </rPh>
    <rPh sb="33" eb="34">
      <t>キ</t>
    </rPh>
    <rPh sb="35" eb="37">
      <t>ガイトウ</t>
    </rPh>
    <rPh sb="39" eb="41">
      <t>バアイ</t>
    </rPh>
    <rPh sb="43" eb="45">
      <t>ニュウリョク</t>
    </rPh>
    <phoneticPr fontId="1"/>
  </si>
  <si>
    <t>（MJ）</t>
    <phoneticPr fontId="1"/>
  </si>
  <si>
    <t>（MJ）</t>
    <phoneticPr fontId="1"/>
  </si>
  <si>
    <t>（kW）</t>
    <phoneticPr fontId="1"/>
  </si>
  <si>
    <t>（㎡）</t>
    <phoneticPr fontId="1"/>
  </si>
  <si>
    <t>標準タイプ</t>
    <phoneticPr fontId="1"/>
  </si>
  <si>
    <t>←太陽電池アレイの容量の合計8KW（住戸・共用部分で共有）</t>
    <rPh sb="1" eb="3">
      <t>タイヨウ</t>
    </rPh>
    <rPh sb="3" eb="5">
      <t>デンチ</t>
    </rPh>
    <rPh sb="9" eb="11">
      <t>ヨウリョウ</t>
    </rPh>
    <rPh sb="12" eb="14">
      <t>ゴウケイ</t>
    </rPh>
    <rPh sb="18" eb="20">
      <t>ジュウコ</t>
    </rPh>
    <rPh sb="21" eb="23">
      <t>キョウヨウ</t>
    </rPh>
    <rPh sb="23" eb="25">
      <t>ブブン</t>
    </rPh>
    <rPh sb="26" eb="28">
      <t>キョウユウ</t>
    </rPh>
    <phoneticPr fontId="1"/>
  </si>
  <si>
    <t xml:space="preserve"> ・共用部分のみ、共用部分と非住宅部分のみでも計算が可能です。</t>
    <rPh sb="9" eb="11">
      <t>キョウヨウ</t>
    </rPh>
    <rPh sb="11" eb="13">
      <t>ブブン</t>
    </rPh>
    <phoneticPr fontId="1"/>
  </si>
  <si>
    <r>
      <t xml:space="preserve"> ・</t>
    </r>
    <r>
      <rPr>
        <sz val="9.5"/>
        <color theme="1"/>
        <rFont val="Meiryo UI"/>
        <family val="3"/>
        <charset val="128"/>
      </rPr>
      <t>ZEB及びZEH-Mの計算に用いる、再生可能エネルギーの削減量については、1から3の算定結果に関わらず、4の値となります。</t>
    </r>
    <rPh sb="44" eb="46">
      <t>サンテイ</t>
    </rPh>
    <rPh sb="46" eb="48">
      <t>ケッカ</t>
    </rPh>
    <rPh sb="49" eb="50">
      <t>カカ</t>
    </rPh>
    <rPh sb="56" eb="57">
      <t>アタイ</t>
    </rPh>
    <phoneticPr fontId="1"/>
  </si>
  <si>
    <t>※主たる廊下の形状が｢大部分が屋内｣の場合は、
③に入力してください。</t>
    <rPh sb="1" eb="2">
      <t>シュ</t>
    </rPh>
    <rPh sb="4" eb="6">
      <t>ロウカ</t>
    </rPh>
    <rPh sb="7" eb="9">
      <t>ケイジョウ</t>
    </rPh>
    <rPh sb="11" eb="14">
      <t>ダイブブン</t>
    </rPh>
    <rPh sb="15" eb="17">
      <t>オクナイ</t>
    </rPh>
    <rPh sb="19" eb="21">
      <t>バアイ</t>
    </rPh>
    <rPh sb="26" eb="28">
      <t>ニュウリョク</t>
    </rPh>
    <phoneticPr fontId="1"/>
  </si>
  <si>
    <r>
      <t>・</t>
    </r>
    <r>
      <rPr>
        <sz val="9.5"/>
        <color theme="1"/>
        <rFont val="Meiryo UI"/>
        <family val="3"/>
        <charset val="128"/>
      </rPr>
      <t>ZEB及びZEH-Mの計算に用いる、再生可能エネルギーの削減量については、1から3の算定結果に関わらず、4の値となります。</t>
    </r>
    <rPh sb="43" eb="45">
      <t>サンテイ</t>
    </rPh>
    <rPh sb="45" eb="47">
      <t>ケッカ</t>
    </rPh>
    <rPh sb="48" eb="49">
      <t>カカ</t>
    </rPh>
    <rPh sb="55" eb="56">
      <t>アタイ</t>
    </rPh>
    <phoneticPr fontId="1"/>
  </si>
  <si>
    <r>
      <t xml:space="preserve">標準入力法にて算出された設計一次エネルギー消費量（GJ）
</t>
    </r>
    <r>
      <rPr>
        <sz val="10"/>
        <color rgb="FF00B0F0"/>
        <rFont val="Meiryo UI"/>
        <family val="3"/>
        <charset val="128"/>
      </rPr>
      <t>※太陽光発電は除いて計算</t>
    </r>
    <rPh sb="30" eb="33">
      <t>タイヨウコウ</t>
    </rPh>
    <rPh sb="33" eb="35">
      <t>ハツデン</t>
    </rPh>
    <rPh sb="36" eb="37">
      <t>ノゾ</t>
    </rPh>
    <rPh sb="39" eb="41">
      <t>ケイサン</t>
    </rPh>
    <phoneticPr fontId="1"/>
  </si>
  <si>
    <t>※住戸部分と太陽電池アレイを共有しない場合のみ、
④に入力してください。</t>
    <rPh sb="6" eb="8">
      <t>タイヨウ</t>
    </rPh>
    <rPh sb="8" eb="10">
      <t>デンチ</t>
    </rPh>
    <rPh sb="14" eb="15">
      <t>トモ</t>
    </rPh>
    <rPh sb="15" eb="16">
      <t>ユウ</t>
    </rPh>
    <phoneticPr fontId="1"/>
  </si>
  <si>
    <t>太陽光発電の
自家消費分（MJ/戸）</t>
    <rPh sb="0" eb="2">
      <t>タイヨウ</t>
    </rPh>
    <rPh sb="2" eb="3">
      <t>コウ</t>
    </rPh>
    <rPh sb="3" eb="5">
      <t>ハツデン</t>
    </rPh>
    <rPh sb="7" eb="9">
      <t>ジカ</t>
    </rPh>
    <rPh sb="9" eb="11">
      <t>ショウヒ</t>
    </rPh>
    <rPh sb="11" eb="12">
      <t>ブン</t>
    </rPh>
    <phoneticPr fontId="1"/>
  </si>
  <si>
    <t>太陽光発電の
売電分（MJ/戸）</t>
    <rPh sb="7" eb="9">
      <t>バイデン</t>
    </rPh>
    <rPh sb="9" eb="10">
      <t>ブン</t>
    </rPh>
    <phoneticPr fontId="1"/>
  </si>
  <si>
    <t>注）省エネ基準の算定においては、住宅部分(1.住戸部分＋2.共用部分）は太陽光発電量のうち、自家消費分のみが評価対象となります。3.非住宅部分は、売電がない場合には全ての太陽光発電量が評価対象となります。</t>
    <rPh sb="0" eb="1">
      <t>チュウ</t>
    </rPh>
    <rPh sb="2" eb="3">
      <t>ショウ</t>
    </rPh>
    <rPh sb="5" eb="7">
      <t>キジュン</t>
    </rPh>
    <rPh sb="8" eb="10">
      <t>サンテイ</t>
    </rPh>
    <rPh sb="16" eb="18">
      <t>ジュウタク</t>
    </rPh>
    <rPh sb="18" eb="20">
      <t>ブブン</t>
    </rPh>
    <rPh sb="23" eb="24">
      <t>ジュウ</t>
    </rPh>
    <rPh sb="24" eb="25">
      <t>コ</t>
    </rPh>
    <rPh sb="25" eb="27">
      <t>ブブン</t>
    </rPh>
    <rPh sb="30" eb="32">
      <t>キョウヨウ</t>
    </rPh>
    <rPh sb="32" eb="34">
      <t>ブブン</t>
    </rPh>
    <rPh sb="46" eb="48">
      <t>ジカ</t>
    </rPh>
    <rPh sb="48" eb="50">
      <t>ショウヒ</t>
    </rPh>
    <rPh sb="50" eb="51">
      <t>ブン</t>
    </rPh>
    <rPh sb="54" eb="56">
      <t>ヒョウカ</t>
    </rPh>
    <rPh sb="56" eb="58">
      <t>タイショウ</t>
    </rPh>
    <rPh sb="66" eb="67">
      <t>ヒ</t>
    </rPh>
    <rPh sb="67" eb="69">
      <t>ジュウタク</t>
    </rPh>
    <rPh sb="69" eb="71">
      <t>ブブン</t>
    </rPh>
    <rPh sb="73" eb="75">
      <t>バイデン</t>
    </rPh>
    <rPh sb="78" eb="80">
      <t>バアイ</t>
    </rPh>
    <rPh sb="82" eb="83">
      <t>スベ</t>
    </rPh>
    <rPh sb="85" eb="87">
      <t>タイヨウ</t>
    </rPh>
    <rPh sb="87" eb="88">
      <t>コウ</t>
    </rPh>
    <rPh sb="88" eb="90">
      <t>ハツデン</t>
    </rPh>
    <rPh sb="90" eb="91">
      <t>リョウ</t>
    </rPh>
    <rPh sb="92" eb="94">
      <t>ヒョウカ</t>
    </rPh>
    <rPh sb="94" eb="96">
      <t>タイショウ</t>
    </rPh>
    <phoneticPr fontId="1"/>
  </si>
  <si>
    <t>太陽光発電の
自己消費分（MJ）</t>
    <rPh sb="11" eb="12">
      <t>ブン</t>
    </rPh>
    <phoneticPr fontId="1"/>
  </si>
  <si>
    <t>太陽光発電の
売電分（MJ）</t>
    <rPh sb="7" eb="9">
      <t>バイデン</t>
    </rPh>
    <rPh sb="9" eb="10">
      <t>ブン</t>
    </rPh>
    <phoneticPr fontId="1"/>
  </si>
  <si>
    <t>（×1000（MJ換算値））</t>
    <phoneticPr fontId="1"/>
  </si>
  <si>
    <t>1.住戸部分との太陽光電池アレイの共有の有無</t>
    <rPh sb="2" eb="3">
      <t>ジュウ</t>
    </rPh>
    <rPh sb="3" eb="4">
      <t>コ</t>
    </rPh>
    <rPh sb="4" eb="6">
      <t>ブブン</t>
    </rPh>
    <rPh sb="8" eb="10">
      <t>タイヨウ</t>
    </rPh>
    <rPh sb="10" eb="11">
      <t>コウ</t>
    </rPh>
    <rPh sb="11" eb="13">
      <t>デンチ</t>
    </rPh>
    <rPh sb="17" eb="19">
      <t>キョウユウ</t>
    </rPh>
    <rPh sb="20" eb="22">
      <t>ウム</t>
    </rPh>
    <phoneticPr fontId="1"/>
  </si>
  <si>
    <t>住戸部分・共用部分・非住宅部分において太陽光電池アレイを共有している場合における
建築物省エネ法にかかる太陽光発電設備の自己消費量等算出シート</t>
    <rPh sb="0" eb="1">
      <t>ジュウ</t>
    </rPh>
    <rPh sb="1" eb="2">
      <t>コ</t>
    </rPh>
    <rPh sb="2" eb="4">
      <t>ブブン</t>
    </rPh>
    <rPh sb="5" eb="7">
      <t>キョウヨウ</t>
    </rPh>
    <rPh sb="7" eb="9">
      <t>ブブン</t>
    </rPh>
    <rPh sb="10" eb="11">
      <t>ヒ</t>
    </rPh>
    <rPh sb="11" eb="13">
      <t>ジュウタク</t>
    </rPh>
    <rPh sb="13" eb="15">
      <t>ブブン</t>
    </rPh>
    <rPh sb="28" eb="30">
      <t>キョウユウ</t>
    </rPh>
    <rPh sb="34" eb="36">
      <t>バアイ</t>
    </rPh>
    <rPh sb="57" eb="59">
      <t>セツビ</t>
    </rPh>
    <rPh sb="60" eb="62">
      <t>ジコ</t>
    </rPh>
    <rPh sb="62" eb="64">
      <t>ショウヒ</t>
    </rPh>
    <rPh sb="64" eb="65">
      <t>リョウ</t>
    </rPh>
    <rPh sb="65" eb="66">
      <t>トウ</t>
    </rPh>
    <rPh sb="66" eb="68">
      <t>サンシュツ</t>
    </rPh>
    <phoneticPr fontId="1"/>
  </si>
  <si>
    <r>
      <rPr>
        <b/>
        <sz val="9.5"/>
        <color theme="1"/>
        <rFont val="Meiryo UI"/>
        <family val="3"/>
        <charset val="128"/>
      </rPr>
      <t>住戸部分と太陽電池アレイの共有がない場合</t>
    </r>
    <r>
      <rPr>
        <sz val="9.5"/>
        <color theme="1"/>
        <rFont val="Meiryo UI"/>
        <family val="3"/>
        <charset val="128"/>
      </rPr>
      <t>の太陽光発電量(GJ)</t>
    </r>
    <r>
      <rPr>
        <sz val="10"/>
        <color theme="1"/>
        <rFont val="Meiryo UI"/>
        <family val="3"/>
        <charset val="128"/>
      </rPr>
      <t xml:space="preserve">
</t>
    </r>
    <r>
      <rPr>
        <sz val="10"/>
        <color rgb="FF00B0F0"/>
        <rFont val="Meiryo UI"/>
        <family val="3"/>
        <charset val="128"/>
      </rPr>
      <t>※太陽光発電を有りとして計算</t>
    </r>
    <rPh sb="0" eb="2">
      <t>ジュウコ</t>
    </rPh>
    <rPh sb="2" eb="4">
      <t>ブブン</t>
    </rPh>
    <rPh sb="5" eb="7">
      <t>タイヨウ</t>
    </rPh>
    <rPh sb="7" eb="9">
      <t>デンチ</t>
    </rPh>
    <rPh sb="13" eb="15">
      <t>キョウユウ</t>
    </rPh>
    <rPh sb="18" eb="20">
      <t>バアイ</t>
    </rPh>
    <rPh sb="21" eb="24">
      <t>タイヨウコウ</t>
    </rPh>
    <rPh sb="24" eb="26">
      <t>ハツデン</t>
    </rPh>
    <rPh sb="26" eb="27">
      <t>リョウ</t>
    </rPh>
    <rPh sb="33" eb="36">
      <t>タイヨウコウ</t>
    </rPh>
    <rPh sb="36" eb="38">
      <t>ハツデン</t>
    </rPh>
    <rPh sb="39" eb="40">
      <t>ア</t>
    </rPh>
    <rPh sb="44" eb="46">
      <t>ケイサン</t>
    </rPh>
    <phoneticPr fontId="1"/>
  </si>
  <si>
    <t>＜参考値＞</t>
    <rPh sb="1" eb="3">
      <t>サンコウ</t>
    </rPh>
    <rPh sb="3" eb="4">
      <t>チ</t>
    </rPh>
    <phoneticPr fontId="1"/>
  </si>
  <si>
    <t>｢様式1.（共通）室仕様入力シート｣の室面積の合計値の入力を基本とします。</t>
    <rPh sb="30" eb="32">
      <t>キホン</t>
    </rPh>
    <phoneticPr fontId="1"/>
  </si>
  <si>
    <t>　共用部分及び非住宅部分の計算対象床面積は、エネルギー消費性能計算プログラム（非住宅版）における、</t>
    <rPh sb="1" eb="3">
      <t>キョウヨウ</t>
    </rPh>
    <rPh sb="3" eb="5">
      <t>ブブン</t>
    </rPh>
    <rPh sb="5" eb="6">
      <t>オヨ</t>
    </rPh>
    <rPh sb="7" eb="8">
      <t>ヒ</t>
    </rPh>
    <rPh sb="8" eb="10">
      <t>ジュウタク</t>
    </rPh>
    <rPh sb="10" eb="12">
      <t>ブブン</t>
    </rPh>
    <rPh sb="13" eb="15">
      <t>ケイサン</t>
    </rPh>
    <rPh sb="15" eb="17">
      <t>タイショウ</t>
    </rPh>
    <rPh sb="17" eb="20">
      <t>ユカメンセキ</t>
    </rPh>
    <phoneticPr fontId="1"/>
  </si>
  <si>
    <t>再生可能エネルギー
の削減量(MJ)</t>
    <phoneticPr fontId="1"/>
  </si>
  <si>
    <t>③</t>
    <phoneticPr fontId="1"/>
  </si>
  <si>
    <t>④</t>
    <phoneticPr fontId="1"/>
  </si>
  <si>
    <r>
      <t>住宅用途部分（住戸部分＋共用部分）</t>
    </r>
    <r>
      <rPr>
        <sz val="10"/>
        <color rgb="FFFF0000"/>
        <rFont val="Meiryo UI"/>
        <family val="3"/>
        <charset val="128"/>
      </rPr>
      <t>※1</t>
    </r>
    <rPh sb="0" eb="2">
      <t>ジュウタク</t>
    </rPh>
    <rPh sb="2" eb="4">
      <t>ヨウト</t>
    </rPh>
    <rPh sb="4" eb="6">
      <t>ブブン</t>
    </rPh>
    <rPh sb="7" eb="8">
      <t>ジュウ</t>
    </rPh>
    <rPh sb="8" eb="9">
      <t>コ</t>
    </rPh>
    <rPh sb="9" eb="11">
      <t>ブブン</t>
    </rPh>
    <rPh sb="12" eb="14">
      <t>キョウヨウ</t>
    </rPh>
    <rPh sb="14" eb="16">
      <t>ブブン</t>
    </rPh>
    <phoneticPr fontId="1"/>
  </si>
  <si>
    <t>⑤</t>
    <phoneticPr fontId="1"/>
  </si>
  <si>
    <t>計算対象床面積
（㎡）</t>
    <phoneticPr fontId="1"/>
  </si>
  <si>
    <r>
      <t>※1　住戸部分が単独で太陽電池アレイに接続され、共用部分と非住宅部分が太陽電池アレイを共有している場合には、「計算対象床面積」に</t>
    </r>
    <r>
      <rPr>
        <u/>
        <sz val="9.5"/>
        <color rgb="FFFF0000"/>
        <rFont val="Meiryo UI"/>
        <family val="3"/>
        <charset val="128"/>
      </rPr>
      <t>共用部分の面積のみ</t>
    </r>
    <r>
      <rPr>
        <sz val="9.5"/>
        <color rgb="FFFF0000"/>
        <rFont val="Meiryo UI"/>
        <family val="3"/>
        <charset val="128"/>
      </rPr>
      <t>を入力してください。「再生可能エネルギーの削減量」は、住宅用途部分（住戸部分＋共用部分）の総削減量が表示されます。</t>
    </r>
    <rPh sb="3" eb="5">
      <t>ジュウコ</t>
    </rPh>
    <rPh sb="5" eb="7">
      <t>ブブン</t>
    </rPh>
    <rPh sb="8" eb="10">
      <t>タンドク</t>
    </rPh>
    <rPh sb="19" eb="21">
      <t>セツゾク</t>
    </rPh>
    <rPh sb="24" eb="26">
      <t>キョウヨウ</t>
    </rPh>
    <rPh sb="26" eb="28">
      <t>ブブン</t>
    </rPh>
    <rPh sb="29" eb="30">
      <t>ヒ</t>
    </rPh>
    <rPh sb="30" eb="32">
      <t>ジュウタク</t>
    </rPh>
    <rPh sb="32" eb="34">
      <t>ブブン</t>
    </rPh>
    <rPh sb="35" eb="37">
      <t>タイヨウ</t>
    </rPh>
    <rPh sb="37" eb="39">
      <t>デンチ</t>
    </rPh>
    <rPh sb="43" eb="45">
      <t>キョウユウ</t>
    </rPh>
    <rPh sb="49" eb="51">
      <t>バアイ</t>
    </rPh>
    <rPh sb="55" eb="57">
      <t>ケイサン</t>
    </rPh>
    <rPh sb="57" eb="59">
      <t>タイショウ</t>
    </rPh>
    <rPh sb="59" eb="62">
      <t>ユカメンセキ</t>
    </rPh>
    <rPh sb="64" eb="66">
      <t>キョウヨウ</t>
    </rPh>
    <rPh sb="66" eb="68">
      <t>ブブン</t>
    </rPh>
    <rPh sb="69" eb="71">
      <t>メンセキ</t>
    </rPh>
    <rPh sb="74" eb="76">
      <t>ニュウリョク</t>
    </rPh>
    <rPh sb="84" eb="86">
      <t>サイセイ</t>
    </rPh>
    <rPh sb="86" eb="88">
      <t>カノウ</t>
    </rPh>
    <rPh sb="94" eb="96">
      <t>サクゲン</t>
    </rPh>
    <rPh sb="96" eb="97">
      <t>リョウ</t>
    </rPh>
    <rPh sb="100" eb="102">
      <t>ジュウタク</t>
    </rPh>
    <rPh sb="102" eb="104">
      <t>ヨウト</t>
    </rPh>
    <rPh sb="104" eb="106">
      <t>ブブン</t>
    </rPh>
    <rPh sb="107" eb="109">
      <t>ジュウコ</t>
    </rPh>
    <rPh sb="109" eb="111">
      <t>ブブン</t>
    </rPh>
    <rPh sb="112" eb="114">
      <t>キョウヨウ</t>
    </rPh>
    <rPh sb="114" eb="116">
      <t>ブブン</t>
    </rPh>
    <rPh sb="118" eb="119">
      <t>ソウ</t>
    </rPh>
    <rPh sb="119" eb="121">
      <t>サクゲン</t>
    </rPh>
    <rPh sb="121" eb="122">
      <t>リョウ</t>
    </rPh>
    <rPh sb="123" eb="125">
      <t>ヒョウジ</t>
    </rPh>
    <phoneticPr fontId="1"/>
  </si>
  <si>
    <t>更新履歴</t>
    <rPh sb="0" eb="4">
      <t>コウシンリレキ</t>
    </rPh>
    <phoneticPr fontId="1"/>
  </si>
  <si>
    <t>バージョン</t>
    <phoneticPr fontId="1"/>
  </si>
  <si>
    <t>更新日</t>
    <rPh sb="0" eb="3">
      <t>コウシンビ</t>
    </rPh>
    <phoneticPr fontId="1"/>
  </si>
  <si>
    <t>更新内容</t>
    <rPh sb="0" eb="4">
      <t>コウシンナイヨウ</t>
    </rPh>
    <phoneticPr fontId="1"/>
  </si>
  <si>
    <t>1.3</t>
    <phoneticPr fontId="1"/>
  </si>
  <si>
    <t>2018.10.17</t>
    <phoneticPr fontId="1"/>
  </si>
  <si>
    <t>入力例の画像の差し替え；エネルギー消費計算プログラム（住宅版）（国立研究開発法人建築研究所（協力：国土交通省国土技術政策総合研究所））のバージョンアップに伴う、計算結果ＰＤＦのレイアウト変更に伴う画像の差し替え。</t>
    <phoneticPr fontId="25"/>
  </si>
  <si>
    <t>1.4</t>
    <phoneticPr fontId="25"/>
  </si>
  <si>
    <t>2023.03.28</t>
    <phoneticPr fontId="25"/>
  </si>
  <si>
    <t>利用規約追加</t>
    <rPh sb="0" eb="4">
      <t>リヨウキヤク</t>
    </rPh>
    <rPh sb="4" eb="6">
      <t>ツイカ</t>
    </rPh>
    <phoneticPr fontId="1"/>
  </si>
  <si>
    <t>1.2</t>
    <phoneticPr fontId="25"/>
  </si>
  <si>
    <t>2018.08.31</t>
    <phoneticPr fontId="25"/>
  </si>
  <si>
    <t>パスワード追加</t>
    <rPh sb="5" eb="7">
      <t>ツイカ</t>
    </rPh>
    <phoneticPr fontId="25"/>
  </si>
  <si>
    <t>1.1</t>
    <phoneticPr fontId="25"/>
  </si>
  <si>
    <t>2018.07.09</t>
    <phoneticPr fontId="25"/>
  </si>
  <si>
    <t>4.参考値；住戸部分が単独で太陽電池アレイに接続され、共用部分と非住宅部分が太陽電池アレイを共有している場合の計算を追加。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</si>
</sst>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_ "/>
    <numFmt numFmtId="178" formatCode="0.00_ "/>
    <numFmt numFmtId="179" formatCode="#,##0_);[Red]\(#,##0\)"/>
    <numFmt numFmtId="180" formatCode="#,##0.00_);[Red]\(#,##0.00\)"/>
    <numFmt numFmtId="181" formatCode="#,##0.0_ "/>
    <numFmt numFmtId="182" formatCode="0.0_ "/>
    <numFmt numFmtId="183" formatCode="0_ "/>
  </numFmts>
  <fonts count="2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0"/>
      <color theme="1"/>
      <name val="Meiryo UI"/>
      <family val="3"/>
      <charset val="128"/>
    </font>
    <font>
      <sz val="10"/>
      <name val="Meiryo UI"/>
      <family val="3"/>
      <charset val="128"/>
    </font>
    <font>
      <sz val="11"/>
      <color theme="1"/>
      <name val="Meiryo UI"/>
      <family val="3"/>
      <charset val="128"/>
    </font>
    <font>
      <b/>
      <sz val="10"/>
      <color theme="1"/>
      <name val="Meiryo UI"/>
      <family val="3"/>
      <charset val="128"/>
    </font>
    <font>
      <sz val="9"/>
      <color theme="1"/>
      <name val="Meiryo UI"/>
      <family val="3"/>
      <charset val="128"/>
    </font>
    <font>
      <u/>
      <sz val="12"/>
      <color theme="1"/>
      <name val="Meiryo UI"/>
      <family val="3"/>
      <charset val="128"/>
    </font>
    <font>
      <sz val="10"/>
      <color rgb="FFFF0000"/>
      <name val="Meiryo UI"/>
      <family val="3"/>
      <charset val="128"/>
    </font>
    <font>
      <sz val="12"/>
      <color rgb="FFFF0000"/>
      <name val="Meiryo UI"/>
      <family val="3"/>
      <charset val="128"/>
    </font>
    <font>
      <sz val="10"/>
      <color rgb="FF00B0F0"/>
      <name val="Meiryo UI"/>
      <family val="3"/>
      <charset val="128"/>
    </font>
    <font>
      <sz val="9.5"/>
      <color theme="1"/>
      <name val="Meiryo UI"/>
      <family val="3"/>
      <charset val="128"/>
    </font>
    <font>
      <b/>
      <sz val="9.5"/>
      <color theme="1"/>
      <name val="Meiryo UI"/>
      <family val="3"/>
      <charset val="128"/>
    </font>
    <font>
      <sz val="11"/>
      <name val="ＭＳ Ｐゴシック"/>
      <family val="3"/>
      <charset val="128"/>
    </font>
    <font>
      <sz val="9.5"/>
      <color rgb="FFFF0000"/>
      <name val="Meiryo UI"/>
      <family val="3"/>
      <charset val="128"/>
    </font>
    <font>
      <u/>
      <sz val="9.5"/>
      <color rgb="FFFF0000"/>
      <name val="Meiryo UI"/>
      <family val="3"/>
      <charset val="128"/>
    </font>
    <font>
      <sz val="10"/>
      <name val="ＭＳ Ｐゴシック"/>
      <family val="3"/>
      <charset val="128"/>
    </font>
    <font>
      <sz val="11"/>
      <name val="ＭＳ ゴシック"/>
      <family val="3"/>
      <charset val="128"/>
    </font>
    <font>
      <sz val="9"/>
      <color rgb="FF000000"/>
      <name val="MS UI Gothic"/>
      <family val="3"/>
      <charset val="128"/>
    </font>
    <font>
      <sz val="11"/>
      <color theme="0"/>
      <name val="ＭＳ ゴシック"/>
      <family val="3"/>
      <charset val="128"/>
    </font>
    <font>
      <sz val="10"/>
      <color theme="0"/>
      <name val="Meiryo UI"/>
      <family val="3"/>
      <charset val="128"/>
    </font>
    <font>
      <sz val="11"/>
      <color theme="1"/>
      <name val="游ゴシック"/>
      <family val="3"/>
      <charset val="128"/>
    </font>
    <font>
      <sz val="6"/>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A3E7FF"/>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6" fillId="0" borderId="0"/>
  </cellStyleXfs>
  <cellXfs count="16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0" fillId="0" borderId="0" xfId="0" applyAlignment="1">
      <alignment horizontal="left" vertical="center"/>
    </xf>
    <xf numFmtId="0" fontId="3" fillId="0" borderId="0" xfId="0" applyFont="1" applyAlignment="1">
      <alignment vertical="center" wrapText="1"/>
    </xf>
    <xf numFmtId="0" fontId="2" fillId="0" borderId="0" xfId="0" applyFont="1" applyAlignment="1">
      <alignment horizontal="center" vertical="center" wrapText="1"/>
    </xf>
    <xf numFmtId="0" fontId="0" fillId="3" borderId="0" xfId="0" applyFill="1">
      <alignment vertical="center"/>
    </xf>
    <xf numFmtId="0" fontId="2" fillId="0" borderId="0" xfId="0" applyFont="1" applyAlignment="1">
      <alignment horizontal="left" vertical="center"/>
    </xf>
    <xf numFmtId="0" fontId="4" fillId="0" borderId="0" xfId="0" applyFont="1" applyAlignment="1">
      <alignment horizontal="center" vertical="center" wrapText="1"/>
    </xf>
    <xf numFmtId="0" fontId="0" fillId="0" borderId="0" xfId="0" applyAlignment="1">
      <alignment horizontal="center" vertical="center" wrapText="1"/>
    </xf>
    <xf numFmtId="178" fontId="0" fillId="0" borderId="0" xfId="0" applyNumberFormat="1">
      <alignment vertical="center"/>
    </xf>
    <xf numFmtId="177" fontId="0" fillId="0" borderId="0" xfId="0" applyNumberFormat="1">
      <alignment vertical="center"/>
    </xf>
    <xf numFmtId="0" fontId="5" fillId="0" borderId="0" xfId="0" applyFont="1">
      <alignment vertical="center"/>
    </xf>
    <xf numFmtId="0" fontId="5" fillId="0" borderId="0" xfId="0" applyFont="1" applyAlignment="1">
      <alignment horizontal="center" vertical="center"/>
    </xf>
    <xf numFmtId="178" fontId="5" fillId="3" borderId="1" xfId="0" applyNumberFormat="1" applyFont="1" applyFill="1" applyBorder="1" applyAlignment="1">
      <alignment horizontal="center" vertical="center" wrapText="1"/>
    </xf>
    <xf numFmtId="176" fontId="5" fillId="3" borderId="1" xfId="0" applyNumberFormat="1" applyFont="1" applyFill="1" applyBorder="1">
      <alignment vertical="center"/>
    </xf>
    <xf numFmtId="178" fontId="5" fillId="3" borderId="14" xfId="0" applyNumberFormat="1" applyFont="1" applyFill="1" applyBorder="1" applyAlignment="1">
      <alignment horizontal="center" vertical="center" wrapText="1"/>
    </xf>
    <xf numFmtId="176" fontId="5" fillId="3" borderId="15" xfId="0" applyNumberFormat="1" applyFont="1" applyFill="1" applyBorder="1">
      <alignment vertical="center"/>
    </xf>
    <xf numFmtId="180" fontId="5" fillId="3" borderId="16" xfId="0" applyNumberFormat="1" applyFont="1" applyFill="1" applyBorder="1" applyAlignment="1">
      <alignment horizontal="right" vertical="center"/>
    </xf>
    <xf numFmtId="179" fontId="5" fillId="3" borderId="15" xfId="0" applyNumberFormat="1" applyFont="1" applyFill="1" applyBorder="1" applyAlignment="1">
      <alignment horizontal="right" vertical="center"/>
    </xf>
    <xf numFmtId="179" fontId="5" fillId="3" borderId="17" xfId="0" applyNumberFormat="1" applyFont="1" applyFill="1" applyBorder="1" applyAlignment="1">
      <alignment horizontal="right" vertical="center"/>
    </xf>
    <xf numFmtId="0" fontId="7" fillId="0" borderId="0" xfId="0" applyFont="1">
      <alignment vertical="center"/>
    </xf>
    <xf numFmtId="0" fontId="7" fillId="0" borderId="0" xfId="0" applyFont="1" applyAlignment="1">
      <alignment horizontal="center" vertical="center"/>
    </xf>
    <xf numFmtId="0" fontId="5" fillId="0" borderId="0" xfId="0" applyFont="1" applyAlignment="1">
      <alignment horizontal="left" vertical="center"/>
    </xf>
    <xf numFmtId="176" fontId="5" fillId="3" borderId="17" xfId="0" applyNumberFormat="1" applyFont="1" applyFill="1" applyBorder="1" applyAlignment="1">
      <alignment vertical="center" wrapText="1"/>
    </xf>
    <xf numFmtId="0" fontId="5" fillId="0" borderId="0" xfId="0" applyFont="1" applyAlignment="1">
      <alignment vertical="center" wrapText="1"/>
    </xf>
    <xf numFmtId="0" fontId="5" fillId="2" borderId="1" xfId="0" applyFont="1" applyFill="1" applyBorder="1" applyAlignment="1" applyProtection="1">
      <alignment horizontal="center" vertical="center"/>
      <protection locked="0"/>
    </xf>
    <xf numFmtId="177" fontId="5" fillId="2" borderId="1" xfId="0" applyNumberFormat="1" applyFont="1" applyFill="1" applyBorder="1" applyAlignment="1" applyProtection="1">
      <alignment horizontal="center" vertical="center"/>
      <protection locked="0"/>
    </xf>
    <xf numFmtId="176" fontId="5" fillId="2" borderId="2" xfId="0" applyNumberFormat="1"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177" fontId="5" fillId="2" borderId="14" xfId="0" applyNumberFormat="1" applyFont="1" applyFill="1" applyBorder="1" applyAlignment="1" applyProtection="1">
      <alignment horizontal="center" vertical="center"/>
      <protection locked="0"/>
    </xf>
    <xf numFmtId="176" fontId="5" fillId="2" borderId="12" xfId="0" applyNumberFormat="1" applyFont="1" applyFill="1" applyBorder="1" applyAlignment="1" applyProtection="1">
      <alignment horizontal="center" vertical="center"/>
      <protection locked="0"/>
    </xf>
    <xf numFmtId="176" fontId="5" fillId="2" borderId="5" xfId="0" applyNumberFormat="1" applyFont="1" applyFill="1" applyBorder="1" applyProtection="1">
      <alignment vertical="center"/>
      <protection locked="0"/>
    </xf>
    <xf numFmtId="0" fontId="5" fillId="0" borderId="24" xfId="0" applyFont="1" applyBorder="1">
      <alignment vertical="center"/>
    </xf>
    <xf numFmtId="0" fontId="5" fillId="0" borderId="25" xfId="0" applyFont="1" applyBorder="1">
      <alignment vertical="center"/>
    </xf>
    <xf numFmtId="0" fontId="5" fillId="0" borderId="6" xfId="0" applyFont="1" applyBorder="1">
      <alignment vertical="center"/>
    </xf>
    <xf numFmtId="0" fontId="5" fillId="0" borderId="27" xfId="0" applyFont="1" applyBorder="1">
      <alignment vertical="center"/>
    </xf>
    <xf numFmtId="0" fontId="5" fillId="0" borderId="28" xfId="0" applyFont="1" applyBorder="1">
      <alignment vertical="center"/>
    </xf>
    <xf numFmtId="0" fontId="5" fillId="0" borderId="18" xfId="0" applyFont="1" applyBorder="1">
      <alignment vertical="center"/>
    </xf>
    <xf numFmtId="0" fontId="5" fillId="0" borderId="1" xfId="0" applyFont="1" applyBorder="1" applyAlignment="1">
      <alignment horizontal="center" vertical="center"/>
    </xf>
    <xf numFmtId="0" fontId="5" fillId="0" borderId="17" xfId="0" applyFont="1" applyBorder="1">
      <alignment vertical="center"/>
    </xf>
    <xf numFmtId="179" fontId="5" fillId="3" borderId="18" xfId="0" applyNumberFormat="1" applyFont="1" applyFill="1" applyBorder="1" applyAlignment="1">
      <alignment horizontal="right" vertical="center"/>
    </xf>
    <xf numFmtId="0" fontId="5" fillId="0" borderId="15" xfId="0" applyFont="1" applyBorder="1">
      <alignment vertical="center"/>
    </xf>
    <xf numFmtId="0" fontId="5" fillId="0" borderId="0" xfId="0" applyFont="1" applyAlignment="1"/>
    <xf numFmtId="176" fontId="8" fillId="4" borderId="10" xfId="0" applyNumberFormat="1" applyFont="1" applyFill="1" applyBorder="1">
      <alignment vertical="center"/>
    </xf>
    <xf numFmtId="176" fontId="8" fillId="4" borderId="9" xfId="0" applyNumberFormat="1" applyFont="1" applyFill="1" applyBorder="1">
      <alignment vertical="center"/>
    </xf>
    <xf numFmtId="0" fontId="9" fillId="0" borderId="0" xfId="0" applyFont="1" applyAlignment="1">
      <alignment vertical="top" wrapText="1"/>
    </xf>
    <xf numFmtId="0" fontId="9" fillId="0" borderId="0" xfId="0" applyFont="1" applyAlignment="1">
      <alignment horizontal="left" vertical="top" wrapText="1"/>
    </xf>
    <xf numFmtId="0" fontId="5" fillId="0" borderId="1" xfId="0" applyFont="1" applyBorder="1" applyAlignment="1">
      <alignment horizontal="center" vertical="center" wrapText="1"/>
    </xf>
    <xf numFmtId="178" fontId="5" fillId="3" borderId="16" xfId="0" applyNumberFormat="1" applyFont="1" applyFill="1" applyBorder="1" applyAlignment="1">
      <alignment horizontal="right" vertical="center"/>
    </xf>
    <xf numFmtId="179" fontId="5" fillId="3" borderId="35" xfId="0" applyNumberFormat="1" applyFont="1" applyFill="1" applyBorder="1" applyAlignment="1">
      <alignment horizontal="right" vertical="center"/>
    </xf>
    <xf numFmtId="179" fontId="5" fillId="3" borderId="36" xfId="0" applyNumberFormat="1" applyFont="1" applyFill="1" applyBorder="1" applyAlignment="1">
      <alignment horizontal="right" vertical="center"/>
    </xf>
    <xf numFmtId="179" fontId="8" fillId="3" borderId="33" xfId="0" applyNumberFormat="1" applyFont="1" applyFill="1" applyBorder="1" applyAlignment="1">
      <alignment horizontal="right" vertical="center"/>
    </xf>
    <xf numFmtId="179" fontId="8" fillId="4" borderId="37" xfId="0" applyNumberFormat="1" applyFont="1" applyFill="1" applyBorder="1" applyAlignment="1">
      <alignment horizontal="right" vertical="center"/>
    </xf>
    <xf numFmtId="179" fontId="5" fillId="4" borderId="38" xfId="0" applyNumberFormat="1" applyFont="1" applyFill="1" applyBorder="1" applyAlignment="1">
      <alignment horizontal="right" vertical="center"/>
    </xf>
    <xf numFmtId="178" fontId="5" fillId="3" borderId="34" xfId="0" applyNumberFormat="1" applyFont="1" applyFill="1" applyBorder="1" applyAlignment="1">
      <alignment horizontal="center" vertical="center"/>
    </xf>
    <xf numFmtId="176" fontId="5" fillId="3" borderId="35" xfId="0" applyNumberFormat="1" applyFont="1" applyFill="1" applyBorder="1" applyAlignment="1">
      <alignment horizontal="center" vertical="center"/>
    </xf>
    <xf numFmtId="180" fontId="5" fillId="3" borderId="34" xfId="0" applyNumberFormat="1" applyFont="1" applyFill="1" applyBorder="1" applyAlignment="1">
      <alignment horizontal="center" vertical="center"/>
    </xf>
    <xf numFmtId="183" fontId="5" fillId="3" borderId="34" xfId="0" applyNumberFormat="1" applyFont="1" applyFill="1" applyBorder="1" applyAlignment="1">
      <alignment horizontal="center" vertical="center"/>
    </xf>
    <xf numFmtId="176" fontId="5" fillId="6" borderId="31" xfId="0" applyNumberFormat="1" applyFont="1" applyFill="1" applyBorder="1">
      <alignment vertical="center"/>
    </xf>
    <xf numFmtId="181" fontId="5" fillId="6" borderId="32" xfId="0" applyNumberFormat="1" applyFont="1" applyFill="1" applyBorder="1" applyAlignment="1" applyProtection="1">
      <alignment vertical="center" wrapText="1"/>
      <protection locked="0"/>
    </xf>
    <xf numFmtId="181" fontId="5" fillId="6" borderId="17" xfId="0" applyNumberFormat="1" applyFont="1" applyFill="1" applyBorder="1" applyAlignment="1" applyProtection="1">
      <alignment horizontal="right" vertical="center"/>
      <protection locked="0"/>
    </xf>
    <xf numFmtId="0" fontId="5" fillId="2" borderId="1" xfId="0" applyFont="1" applyFill="1" applyBorder="1" applyAlignment="1">
      <alignment horizontal="center" vertical="center"/>
    </xf>
    <xf numFmtId="177" fontId="5" fillId="2" borderId="1" xfId="0" applyNumberFormat="1" applyFont="1" applyFill="1" applyBorder="1" applyAlignment="1">
      <alignment horizontal="center" vertical="center"/>
    </xf>
    <xf numFmtId="176" fontId="5" fillId="2" borderId="2" xfId="0" applyNumberFormat="1" applyFont="1" applyFill="1" applyBorder="1" applyAlignment="1">
      <alignment horizontal="center" vertical="center"/>
    </xf>
    <xf numFmtId="0" fontId="5" fillId="2" borderId="14" xfId="0" applyFont="1" applyFill="1" applyBorder="1" applyAlignment="1">
      <alignment horizontal="center" vertical="center"/>
    </xf>
    <xf numFmtId="177" fontId="5" fillId="2" borderId="14" xfId="0" applyNumberFormat="1" applyFont="1" applyFill="1" applyBorder="1" applyAlignment="1">
      <alignment horizontal="center" vertical="center"/>
    </xf>
    <xf numFmtId="176" fontId="5" fillId="2" borderId="12" xfId="0" applyNumberFormat="1" applyFont="1" applyFill="1" applyBorder="1" applyAlignment="1">
      <alignment horizontal="center" vertical="center"/>
    </xf>
    <xf numFmtId="181" fontId="5" fillId="6" borderId="32" xfId="0" applyNumberFormat="1" applyFont="1" applyFill="1" applyBorder="1" applyAlignment="1">
      <alignment vertical="center" wrapText="1"/>
    </xf>
    <xf numFmtId="181" fontId="5" fillId="6" borderId="3" xfId="0" applyNumberFormat="1" applyFont="1" applyFill="1" applyBorder="1" applyAlignment="1">
      <alignment vertical="center" wrapText="1"/>
    </xf>
    <xf numFmtId="182" fontId="5" fillId="6" borderId="17" xfId="0" applyNumberFormat="1" applyFont="1" applyFill="1" applyBorder="1" applyAlignment="1">
      <alignment horizontal="right" vertical="center"/>
    </xf>
    <xf numFmtId="176" fontId="5" fillId="2" borderId="5" xfId="0" applyNumberFormat="1" applyFont="1" applyFill="1" applyBorder="1">
      <alignment vertical="center"/>
    </xf>
    <xf numFmtId="181" fontId="5" fillId="6" borderId="3" xfId="0" applyNumberFormat="1" applyFont="1" applyFill="1" applyBorder="1" applyAlignment="1" applyProtection="1">
      <alignment horizontal="right" vertical="center"/>
      <protection locked="0"/>
    </xf>
    <xf numFmtId="0" fontId="16" fillId="0" borderId="0" xfId="1"/>
    <xf numFmtId="0" fontId="5" fillId="0" borderId="0" xfId="0" applyFont="1" applyAlignment="1">
      <alignment horizontal="left" vertical="center" wrapText="1"/>
    </xf>
    <xf numFmtId="0" fontId="5" fillId="0" borderId="6" xfId="0" applyFont="1" applyBorder="1" applyAlignment="1">
      <alignment horizontal="center" vertical="center" wrapText="1"/>
    </xf>
    <xf numFmtId="0" fontId="20" fillId="0" borderId="0" xfId="1" applyFont="1" applyAlignment="1">
      <alignment wrapText="1"/>
    </xf>
    <xf numFmtId="0" fontId="0" fillId="0" borderId="0" xfId="0" applyAlignment="1"/>
    <xf numFmtId="0" fontId="20" fillId="0" borderId="0" xfId="0" applyFont="1" applyAlignment="1">
      <alignment wrapText="1"/>
    </xf>
    <xf numFmtId="0" fontId="19" fillId="0" borderId="0" xfId="0" applyFont="1">
      <alignment vertical="center"/>
    </xf>
    <xf numFmtId="0" fontId="19" fillId="0" borderId="0" xfId="0" applyFont="1" applyAlignment="1"/>
    <xf numFmtId="0" fontId="23" fillId="0" borderId="0" xfId="0" applyFont="1">
      <alignment vertical="center"/>
    </xf>
    <xf numFmtId="0" fontId="22" fillId="0" borderId="0" xfId="0" applyFont="1" applyAlignment="1" applyProtection="1">
      <alignment wrapText="1"/>
      <protection locked="0"/>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176" fontId="5" fillId="3" borderId="15" xfId="0" applyNumberFormat="1" applyFont="1" applyFill="1" applyBorder="1" applyAlignment="1">
      <alignment horizontal="right" vertical="center" wrapText="1"/>
    </xf>
    <xf numFmtId="176" fontId="5" fillId="3" borderId="17" xfId="0" applyNumberFormat="1" applyFont="1" applyFill="1" applyBorder="1" applyAlignment="1">
      <alignment horizontal="right" vertical="center" wrapText="1"/>
    </xf>
    <xf numFmtId="0" fontId="9" fillId="0" borderId="26" xfId="0" applyFont="1" applyBorder="1" applyAlignment="1">
      <alignment horizontal="left" vertical="top" wrapText="1"/>
    </xf>
    <xf numFmtId="0" fontId="0" fillId="0" borderId="0" xfId="0" applyAlignment="1">
      <alignment horizontal="left" vertical="top" wrapText="1"/>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176" fontId="8" fillId="4" borderId="7" xfId="0" applyNumberFormat="1" applyFont="1" applyFill="1" applyBorder="1" applyAlignment="1">
      <alignment horizontal="right" vertical="center"/>
    </xf>
    <xf numFmtId="176" fontId="8" fillId="4" borderId="8" xfId="0" applyNumberFormat="1" applyFont="1" applyFill="1" applyBorder="1" applyAlignment="1">
      <alignment horizontal="right" vertical="center"/>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11" xfId="0" applyFont="1" applyBorder="1" applyAlignment="1">
      <alignment horizontal="left" vertical="center"/>
    </xf>
    <xf numFmtId="0" fontId="5" fillId="5" borderId="23" xfId="0" applyFont="1" applyFill="1" applyBorder="1" applyAlignment="1" applyProtection="1">
      <alignment horizontal="center" vertical="center"/>
      <protection locked="0"/>
    </xf>
    <xf numFmtId="0" fontId="5" fillId="5" borderId="6" xfId="0" applyFont="1" applyFill="1" applyBorder="1" applyAlignment="1" applyProtection="1">
      <alignment horizontal="center" vertical="center"/>
      <protection locked="0"/>
    </xf>
    <xf numFmtId="176" fontId="8" fillId="4" borderId="10" xfId="0" applyNumberFormat="1" applyFont="1" applyFill="1" applyBorder="1" applyAlignment="1">
      <alignment horizontal="right" vertical="center"/>
    </xf>
    <xf numFmtId="176" fontId="8" fillId="4" borderId="9" xfId="0" applyNumberFormat="1" applyFont="1" applyFill="1" applyBorder="1" applyAlignment="1">
      <alignment horizontal="right" vertical="center"/>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5" fillId="0" borderId="1" xfId="0" applyFont="1" applyBorder="1" applyAlignment="1">
      <alignment horizontal="left" vertical="center"/>
    </xf>
    <xf numFmtId="0" fontId="5" fillId="5" borderId="22"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176" fontId="6" fillId="2" borderId="12" xfId="0" applyNumberFormat="1" applyFont="1" applyFill="1" applyBorder="1" applyAlignment="1" applyProtection="1">
      <alignment horizontal="right" vertical="center"/>
      <protection locked="0"/>
    </xf>
    <xf numFmtId="176" fontId="6" fillId="2" borderId="13" xfId="0" applyNumberFormat="1" applyFont="1" applyFill="1" applyBorder="1" applyAlignment="1" applyProtection="1">
      <alignment horizontal="right" vertical="center"/>
      <protection locked="0"/>
    </xf>
    <xf numFmtId="176" fontId="5" fillId="2" borderId="12" xfId="0" applyNumberFormat="1" applyFont="1" applyFill="1" applyBorder="1" applyAlignment="1" applyProtection="1">
      <alignment horizontal="right" vertical="center"/>
      <protection locked="0"/>
    </xf>
    <xf numFmtId="176" fontId="5" fillId="2" borderId="13" xfId="0" applyNumberFormat="1" applyFont="1" applyFill="1" applyBorder="1" applyAlignment="1" applyProtection="1">
      <alignment horizontal="right" vertical="center"/>
      <protection locked="0"/>
    </xf>
    <xf numFmtId="0" fontId="5" fillId="0" borderId="34" xfId="0" applyFont="1" applyBorder="1" applyAlignment="1">
      <alignment horizontal="center" vertical="center"/>
    </xf>
    <xf numFmtId="0" fontId="0" fillId="0" borderId="16" xfId="0" applyBorder="1" applyAlignment="1">
      <alignment horizontal="center" vertical="center"/>
    </xf>
    <xf numFmtId="176" fontId="6" fillId="2" borderId="2" xfId="0" applyNumberFormat="1" applyFont="1" applyFill="1" applyBorder="1" applyAlignment="1" applyProtection="1">
      <alignment horizontal="right" vertical="center" wrapText="1"/>
      <protection locked="0"/>
    </xf>
    <xf numFmtId="176" fontId="6" fillId="2" borderId="3" xfId="0" applyNumberFormat="1" applyFont="1" applyFill="1" applyBorder="1" applyAlignment="1" applyProtection="1">
      <alignment horizontal="right" vertical="center" wrapText="1"/>
      <protection locked="0"/>
    </xf>
    <xf numFmtId="176" fontId="5" fillId="2" borderId="2" xfId="0" applyNumberFormat="1" applyFont="1" applyFill="1" applyBorder="1" applyAlignment="1" applyProtection="1">
      <alignment horizontal="right" vertical="center" wrapText="1"/>
      <protection locked="0"/>
    </xf>
    <xf numFmtId="176" fontId="5" fillId="2" borderId="3" xfId="0" applyNumberFormat="1" applyFont="1" applyFill="1" applyBorder="1" applyAlignment="1" applyProtection="1">
      <alignment horizontal="right" vertical="center" wrapText="1"/>
      <protection locked="0"/>
    </xf>
    <xf numFmtId="0" fontId="10" fillId="0" borderId="0" xfId="0" applyFont="1" applyAlignment="1">
      <alignment horizontal="center" vertical="center" wrapText="1"/>
    </xf>
    <xf numFmtId="0" fontId="5" fillId="2" borderId="2"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177" fontId="5" fillId="2" borderId="2" xfId="0" applyNumberFormat="1" applyFont="1" applyFill="1" applyBorder="1" applyAlignment="1" applyProtection="1">
      <alignment horizontal="right" vertical="center"/>
      <protection locked="0"/>
    </xf>
    <xf numFmtId="177" fontId="5" fillId="2" borderId="3" xfId="0" applyNumberFormat="1" applyFont="1" applyFill="1" applyBorder="1" applyAlignment="1" applyProtection="1">
      <alignment horizontal="right" vertical="center"/>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left" vertical="center" wrapText="1"/>
    </xf>
    <xf numFmtId="0" fontId="17" fillId="0" borderId="0" xfId="0" applyFont="1" applyAlignment="1">
      <alignment horizontal="left" vertical="center" wrapText="1"/>
    </xf>
    <xf numFmtId="0" fontId="14" fillId="0" borderId="0" xfId="0" applyFont="1" applyAlignment="1">
      <alignment horizontal="left" vertical="center" wrapText="1"/>
    </xf>
    <xf numFmtId="0" fontId="5" fillId="5" borderId="23" xfId="0" applyFont="1" applyFill="1" applyBorder="1" applyAlignment="1">
      <alignment horizontal="center" vertical="center"/>
    </xf>
    <xf numFmtId="0" fontId="5" fillId="5" borderId="6" xfId="0" applyFont="1" applyFill="1" applyBorder="1" applyAlignment="1">
      <alignment horizontal="center" vertical="center"/>
    </xf>
    <xf numFmtId="176" fontId="6" fillId="2" borderId="12"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176" fontId="5" fillId="2" borderId="12" xfId="0" applyNumberFormat="1" applyFont="1" applyFill="1" applyBorder="1" applyAlignment="1">
      <alignment horizontal="right" vertical="center"/>
    </xf>
    <xf numFmtId="176" fontId="5" fillId="2" borderId="13" xfId="0" applyNumberFormat="1" applyFont="1" applyFill="1" applyBorder="1" applyAlignment="1">
      <alignment horizontal="right" vertical="center"/>
    </xf>
    <xf numFmtId="0" fontId="5" fillId="5" borderId="22" xfId="0" applyFont="1" applyFill="1" applyBorder="1" applyAlignment="1">
      <alignment horizontal="center" vertical="center"/>
    </xf>
    <xf numFmtId="0" fontId="5" fillId="5" borderId="1" xfId="0" applyFont="1" applyFill="1" applyBorder="1" applyAlignment="1">
      <alignment horizontal="center" vertical="center"/>
    </xf>
    <xf numFmtId="176" fontId="6" fillId="2" borderId="2" xfId="0" applyNumberFormat="1" applyFont="1" applyFill="1" applyBorder="1" applyAlignment="1">
      <alignment horizontal="right" vertical="center" wrapText="1"/>
    </xf>
    <xf numFmtId="176" fontId="6" fillId="2" borderId="3" xfId="0" applyNumberFormat="1" applyFont="1" applyFill="1" applyBorder="1" applyAlignment="1">
      <alignment horizontal="right" vertical="center" wrapText="1"/>
    </xf>
    <xf numFmtId="176" fontId="5" fillId="2" borderId="2" xfId="0" applyNumberFormat="1" applyFont="1" applyFill="1" applyBorder="1" applyAlignment="1">
      <alignment horizontal="right" vertical="center" wrapText="1"/>
    </xf>
    <xf numFmtId="176" fontId="5" fillId="2" borderId="3" xfId="0" applyNumberFormat="1" applyFont="1" applyFill="1" applyBorder="1" applyAlignment="1">
      <alignment horizontal="right" vertical="center" wrapText="1"/>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0" fontId="5" fillId="2" borderId="3" xfId="0" applyFont="1" applyFill="1" applyBorder="1" applyAlignment="1">
      <alignment horizontal="left" vertical="center"/>
    </xf>
    <xf numFmtId="177" fontId="5" fillId="2" borderId="2" xfId="0" applyNumberFormat="1" applyFont="1" applyFill="1" applyBorder="1" applyAlignment="1">
      <alignment horizontal="right" vertical="center"/>
    </xf>
    <xf numFmtId="177" fontId="5" fillId="2" borderId="3" xfId="0" applyNumberFormat="1" applyFont="1" applyFill="1" applyBorder="1" applyAlignment="1">
      <alignment horizontal="right" vertical="center"/>
    </xf>
    <xf numFmtId="0" fontId="24" fillId="0" borderId="0" xfId="0" applyFont="1">
      <alignment vertical="center"/>
    </xf>
    <xf numFmtId="0" fontId="24" fillId="0" borderId="0" xfId="0" applyFont="1" applyAlignment="1">
      <alignment horizontal="left" vertical="center"/>
    </xf>
    <xf numFmtId="0" fontId="24" fillId="0" borderId="1" xfId="0" applyFont="1" applyBorder="1">
      <alignment vertical="center"/>
    </xf>
    <xf numFmtId="49" fontId="24" fillId="0" borderId="1" xfId="0" applyNumberFormat="1" applyFont="1" applyBorder="1" applyAlignment="1">
      <alignment horizontal="left" vertical="center"/>
    </xf>
    <xf numFmtId="0" fontId="24" fillId="0" borderId="1" xfId="0" applyFont="1" applyBorder="1" applyAlignment="1">
      <alignment horizontal="left" vertical="center"/>
    </xf>
    <xf numFmtId="0" fontId="24" fillId="0" borderId="1" xfId="0" applyFont="1" applyBorder="1" applyAlignment="1">
      <alignment horizontal="left" vertical="center" wrapText="1"/>
    </xf>
  </cellXfs>
  <cellStyles count="2">
    <cellStyle name="標準" xfId="0" builtinId="0"/>
    <cellStyle name="標準 2" xfId="1" xr:uid="{00000000-0005-0000-0000-000001000000}"/>
  </cellStyles>
  <dxfs count="93">
    <dxf>
      <fill>
        <patternFill>
          <bgColor rgb="FFFFC000"/>
        </patternFill>
      </fill>
    </dxf>
    <dxf>
      <fill>
        <patternFill>
          <bgColor rgb="FFFFC000"/>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bgColor rgb="FFFFC000"/>
        </patternFill>
      </fill>
    </dxf>
    <dxf>
      <fill>
        <patternFill>
          <bgColor rgb="FFFFC000"/>
        </patternFill>
      </fill>
    </dxf>
  </dxfs>
  <tableStyles count="0" defaultTableStyle="TableStyleMedium2" defaultPivotStyle="PivotStyleLight16"/>
  <colors>
    <mruColors>
      <color rgb="FFA3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AC$1" noThreeD="1"/>
</file>

<file path=xl/ctrlProps/ctrlProp3.xml><?xml version="1.0" encoding="utf-8"?>
<formControlPr xmlns="http://schemas.microsoft.com/office/spreadsheetml/2009/9/main" objectType="Radio"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145676</xdr:rowOff>
    </xdr:from>
    <xdr:to>
      <xdr:col>26</xdr:col>
      <xdr:colOff>98878</xdr:colOff>
      <xdr:row>17</xdr:row>
      <xdr:rowOff>302559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79294" y="145676"/>
          <a:ext cx="7136172" cy="66338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利用規約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この利用規約</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以下「本規約」といいます。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は、一般社団法人住宅性能評価・表示協会</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以下「当協会」といいます。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が著作権を有する「住戸部分・共用部分・非住宅部分における太陽光発電設備の自己消費量等算出シート」を提供するサービス</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以下「本サービス」といいます。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の利用条件を定めるものです。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ご利用のみなさま</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以下「利用者等」といいます。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には、本規約に従って、本サービスをご利用いただきます。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なお、本規約に違反した場合、以後、本サービスを利用することはできません。本規約に違反したにもかかわらず利用を続けた場合、著作権侵害になりますのでご注意ください。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適用</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①</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本規約は、利用者等と当協会との間の本サービスの利用に関わる一切の関係に適用されるものとします。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②本サービスは、事業者向けのサービスであり、消費者が利用することはできません。</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③本サービスには、不具合やバグが生じる場合があることをあらかじめご了承ください。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④本サービスは、作成環境と</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Excel</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バージョンが異なる場合等、動作環境によって、一部の機能が失われるなど、正常に実行されなくなる可能性があることをあらかじめご了承下さい。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禁止事項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利用者等は、本サービスの利用にあたり，以下の行為をしてはなりません。</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①法令または公序良俗に違反する行為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②本サービスの全部もしくは一部を頒布すること、又は媒体の如何を問わず複製し第三者に譲渡、販売、貸与、もしくは使用許諾する行為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③本サービスの内容等，本サービスに含まれる著作権を侵害する行為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④本サービスによって得られた情報を商業的に利用する行為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⑤不正な目的を持って本サービスを利用する行為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⑥その他，当協会が不適切と判断する行為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条（損害賠償）</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利用者等は、本規約に違反した場合、以後、本サービスを利用することはできません。利用者等が本規約に違反したにもかかわらず本サービスの利用を続けた場合、当協会に発生した一切の損害について、責任を負う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免責事項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当協会は、事由の如何を問わず、本サービスの使用によって利用者等に発生した一切の損害について、名目の如何を問わず、一切の責任を負わないものとします。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一般条項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本規約の解釈にあたっては、日本法を準拠法とします。以 上</a:t>
          </a:r>
        </a:p>
        <a:p>
          <a:pPr algn="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一般社団法人　住宅性能評価・表示協会</a:t>
          </a:r>
        </a:p>
      </xdr:txBody>
    </xdr:sp>
    <xdr:clientData/>
  </xdr:twoCellAnchor>
  <xdr:twoCellAnchor>
    <xdr:from>
      <xdr:col>10</xdr:col>
      <xdr:colOff>205014</xdr:colOff>
      <xdr:row>18</xdr:row>
      <xdr:rowOff>236018</xdr:rowOff>
    </xdr:from>
    <xdr:to>
      <xdr:col>16</xdr:col>
      <xdr:colOff>77107</xdr:colOff>
      <xdr:row>19</xdr:row>
      <xdr:rowOff>123533</xdr:rowOff>
    </xdr:to>
    <xdr:sp macro="" textlink="">
      <xdr:nvSpPr>
        <xdr:cNvPr id="14" name="二等辺三角形 13">
          <a:extLst>
            <a:ext uri="{FF2B5EF4-FFF2-40B4-BE49-F238E27FC236}">
              <a16:creationId xmlns:a16="http://schemas.microsoft.com/office/drawing/2014/main" id="{00000000-0008-0000-0000-00000E000000}"/>
            </a:ext>
          </a:extLst>
        </xdr:cNvPr>
        <xdr:cNvSpPr/>
      </xdr:nvSpPr>
      <xdr:spPr>
        <a:xfrm rot="10800000">
          <a:off x="2910114" y="7094018"/>
          <a:ext cx="1529443" cy="268515"/>
        </a:xfrm>
        <a:prstGeom prst="triangle">
          <a:avLst/>
        </a:prstGeom>
        <a:solidFill>
          <a:srgbClr val="0000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26</xdr:col>
          <xdr:colOff>152400</xdr:colOff>
          <xdr:row>23</xdr:row>
          <xdr:rowOff>200025</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xdr:col>
      <xdr:colOff>93435</xdr:colOff>
      <xdr:row>20</xdr:row>
      <xdr:rowOff>48556</xdr:rowOff>
    </xdr:from>
    <xdr:to>
      <xdr:col>26</xdr:col>
      <xdr:colOff>90714</xdr:colOff>
      <xdr:row>22</xdr:row>
      <xdr:rowOff>176731</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74410" y="7668556"/>
          <a:ext cx="6941004" cy="89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solidFill>
                <a:srgbClr val="FF0000"/>
              </a:solidFill>
            </a:rPr>
            <a:t>利用規約に関して</a:t>
          </a:r>
          <a:endParaRPr kumimoji="1" lang="en-US" altLang="ja-JP" sz="3600">
            <a:solidFill>
              <a:srgbClr val="FF0000"/>
            </a:solidFill>
          </a:endParaRPr>
        </a:p>
        <a:p>
          <a:pPr algn="ctr"/>
          <a:r>
            <a:rPr kumimoji="1" lang="en-US" altLang="ja-JP" sz="1200">
              <a:solidFill>
                <a:srgbClr val="FF0000"/>
              </a:solidFill>
            </a:rPr>
            <a:t>※</a:t>
          </a:r>
          <a:r>
            <a:rPr kumimoji="1" lang="ja-JP" altLang="en-US" sz="1200">
              <a:solidFill>
                <a:srgbClr val="FF0000"/>
              </a:solidFill>
            </a:rPr>
            <a:t>上記に同意頂けない場合は入力欄、判定欄等が黒塗りのままとなり利用することができません。</a:t>
          </a:r>
          <a:endParaRPr kumimoji="1" lang="en-US" altLang="ja-JP" sz="1200">
            <a:solidFill>
              <a:srgbClr val="FF0000"/>
            </a:solidFill>
          </a:endParaRPr>
        </a:p>
        <a:p>
          <a:pPr algn="ctr"/>
          <a:endParaRPr kumimoji="1" lang="en-US" altLang="ja-JP" sz="3600"/>
        </a:p>
      </xdr:txBody>
    </xdr:sp>
    <xdr:clientData/>
  </xdr:twoCellAnchor>
  <xdr:twoCellAnchor>
    <xdr:from>
      <xdr:col>4</xdr:col>
      <xdr:colOff>89354</xdr:colOff>
      <xdr:row>21</xdr:row>
      <xdr:rowOff>354527</xdr:rowOff>
    </xdr:from>
    <xdr:to>
      <xdr:col>12</xdr:col>
      <xdr:colOff>242661</xdr:colOff>
      <xdr:row>23</xdr:row>
      <xdr:rowOff>15256</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140388" y="8355527"/>
          <a:ext cx="2360480" cy="422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rgbClr val="FF0000"/>
              </a:solidFill>
              <a:effectLst/>
              <a:latin typeface="+mn-lt"/>
              <a:ea typeface="+mn-ea"/>
              <a:cs typeface="+mn-cs"/>
            </a:rPr>
            <a:t>利用規約に同意しない</a:t>
          </a:r>
          <a:r>
            <a:rPr lang="ja-JP" altLang="en-US" sz="1600">
              <a:solidFill>
                <a:srgbClr val="FF0000"/>
              </a:solidFill>
            </a:rPr>
            <a:t> </a:t>
          </a:r>
          <a:endParaRPr kumimoji="1" lang="ja-JP" altLang="en-US" sz="1600">
            <a:solidFill>
              <a:srgbClr val="FF0000"/>
            </a:solidFill>
          </a:endParaRPr>
        </a:p>
      </xdr:txBody>
    </xdr:sp>
    <xdr:clientData/>
  </xdr:twoCellAnchor>
  <xdr:twoCellAnchor>
    <xdr:from>
      <xdr:col>15</xdr:col>
      <xdr:colOff>1681</xdr:colOff>
      <xdr:row>21</xdr:row>
      <xdr:rowOff>375219</xdr:rowOff>
    </xdr:from>
    <xdr:to>
      <xdr:col>24</xdr:col>
      <xdr:colOff>234497</xdr:colOff>
      <xdr:row>23</xdr:row>
      <xdr:rowOff>35948</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087578" y="8376219"/>
          <a:ext cx="2715885" cy="422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rgbClr val="FF0000"/>
              </a:solidFill>
              <a:effectLst/>
              <a:latin typeface="+mn-lt"/>
              <a:ea typeface="+mn-ea"/>
              <a:cs typeface="+mn-cs"/>
            </a:rPr>
            <a:t>利用規約に同意し利用する</a:t>
          </a:r>
          <a:endParaRPr kumimoji="1" lang="ja-JP" altLang="en-US" sz="1600">
            <a:solidFill>
              <a:srgbClr val="FF0000"/>
            </a:solidFill>
          </a:endParaRPr>
        </a:p>
      </xdr:txBody>
    </xdr:sp>
    <xdr:clientData/>
  </xdr:twoCellAnchor>
  <xdr:twoCellAnchor editAs="oneCell">
    <xdr:from>
      <xdr:col>1</xdr:col>
      <xdr:colOff>234042</xdr:colOff>
      <xdr:row>24</xdr:row>
      <xdr:rowOff>86728</xdr:rowOff>
    </xdr:from>
    <xdr:to>
      <xdr:col>24</xdr:col>
      <xdr:colOff>258535</xdr:colOff>
      <xdr:row>25</xdr:row>
      <xdr:rowOff>2721</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15017" y="9230728"/>
          <a:ext cx="6415768" cy="296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altLang="ja-JP">
              <a:solidFill>
                <a:sysClr val="windowText" lastClr="000000"/>
              </a:solidFill>
              <a:latin typeface="ＭＳ Ｐゴシック" panose="020B0600070205080204" pitchFamily="50" charset="-128"/>
              <a:ea typeface="ＭＳ Ｐゴシック" panose="020B0600070205080204" pitchFamily="50" charset="-128"/>
            </a:rPr>
            <a:t>※</a:t>
          </a:r>
          <a:r>
            <a:rPr lang="ja-JP" altLang="en-US">
              <a:solidFill>
                <a:sysClr val="windowText" lastClr="000000"/>
              </a:solidFill>
              <a:latin typeface="ＭＳ Ｐゴシック" panose="020B0600070205080204" pitchFamily="50" charset="-128"/>
              <a:ea typeface="ＭＳ Ｐゴシック" panose="020B0600070205080204" pitchFamily="50" charset="-128"/>
            </a:rPr>
            <a:t>当協会では、本サービスに関するお問い合わせは回答できかねます。申請される登録住宅性能評価機関等にお問い合わせください。</a:t>
          </a:r>
          <a:endParaRPr lang="en-US" altLang="ja-JP">
            <a:solidFill>
              <a:sysClr val="windowText" lastClr="000000"/>
            </a:solidFill>
            <a:latin typeface="ＭＳ Ｐゴシック" panose="020B0600070205080204" pitchFamily="50" charset="-128"/>
            <a:ea typeface="ＭＳ Ｐゴシック" panose="020B0600070205080204" pitchFamily="50" charset="-128"/>
          </a:endParaRPr>
        </a:p>
        <a:p>
          <a:r>
            <a:rPr lang="en-US" altLang="ja-JP"/>
            <a:t>※</a:t>
          </a:r>
          <a:r>
            <a:rPr lang="ja-JP" altLang="en-US"/>
            <a:t>よくある質問については「外皮計算書簡単ガイド」をご一読ください。</a:t>
          </a:r>
          <a:endParaRPr lang="ja-JP" altLang="en-US">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247650</xdr:colOff>
          <xdr:row>21</xdr:row>
          <xdr:rowOff>352425</xdr:rowOff>
        </xdr:from>
        <xdr:to>
          <xdr:col>4</xdr:col>
          <xdr:colOff>266700</xdr:colOff>
          <xdr:row>22</xdr:row>
          <xdr:rowOff>314325</xdr:rowOff>
        </xdr:to>
        <xdr:sp macro="" textlink="">
          <xdr:nvSpPr>
            <xdr:cNvPr id="3085" name="Option Button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47625</xdr:rowOff>
        </xdr:from>
        <xdr:to>
          <xdr:col>15</xdr:col>
          <xdr:colOff>123825</xdr:colOff>
          <xdr:row>22</xdr:row>
          <xdr:rowOff>295275</xdr:rowOff>
        </xdr:to>
        <xdr:sp macro="" textlink="">
          <xdr:nvSpPr>
            <xdr:cNvPr id="3086" name="Option Button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21</xdr:row>
          <xdr:rowOff>247650</xdr:rowOff>
        </xdr:from>
        <xdr:to>
          <xdr:col>16</xdr:col>
          <xdr:colOff>152400</xdr:colOff>
          <xdr:row>23</xdr:row>
          <xdr:rowOff>0</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19050</xdr:rowOff>
        </xdr:from>
        <xdr:to>
          <xdr:col>17</xdr:col>
          <xdr:colOff>28575</xdr:colOff>
          <xdr:row>23</xdr:row>
          <xdr:rowOff>238125</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238125</xdr:colOff>
      <xdr:row>8</xdr:row>
      <xdr:rowOff>78675</xdr:rowOff>
    </xdr:from>
    <xdr:to>
      <xdr:col>8</xdr:col>
      <xdr:colOff>1390650</xdr:colOff>
      <xdr:row>13</xdr:row>
      <xdr:rowOff>26026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0350" y="1650300"/>
          <a:ext cx="1152525" cy="878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503456</xdr:colOff>
      <xdr:row>13</xdr:row>
      <xdr:rowOff>187824</xdr:rowOff>
    </xdr:from>
    <xdr:to>
      <xdr:col>25</xdr:col>
      <xdr:colOff>42863</xdr:colOff>
      <xdr:row>20</xdr:row>
      <xdr:rowOff>203350</xdr:rowOff>
    </xdr:to>
    <xdr:pic>
      <xdr:nvPicPr>
        <xdr:cNvPr id="25" name="図 24">
          <a:extLst>
            <a:ext uri="{FF2B5EF4-FFF2-40B4-BE49-F238E27FC236}">
              <a16:creationId xmlns:a16="http://schemas.microsoft.com/office/drawing/2014/main" id="{00000000-0008-0000-0200-00001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5932"/>
        <a:stretch/>
      </xdr:blipFill>
      <xdr:spPr>
        <a:xfrm>
          <a:off x="7735529" y="2806333"/>
          <a:ext cx="5330607" cy="1941308"/>
        </a:xfrm>
        <a:prstGeom prst="rect">
          <a:avLst/>
        </a:prstGeom>
      </xdr:spPr>
    </xdr:pic>
    <xdr:clientData/>
  </xdr:twoCellAnchor>
  <xdr:twoCellAnchor editAs="oneCell">
    <xdr:from>
      <xdr:col>8</xdr:col>
      <xdr:colOff>38100</xdr:colOff>
      <xdr:row>8</xdr:row>
      <xdr:rowOff>59625</xdr:rowOff>
    </xdr:from>
    <xdr:to>
      <xdr:col>8</xdr:col>
      <xdr:colOff>1190625</xdr:colOff>
      <xdr:row>13</xdr:row>
      <xdr:rowOff>4575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10325" y="1631250"/>
          <a:ext cx="1152525" cy="878400"/>
        </a:xfrm>
        <a:prstGeom prst="rect">
          <a:avLst/>
        </a:prstGeom>
      </xdr:spPr>
    </xdr:pic>
    <xdr:clientData/>
  </xdr:twoCellAnchor>
  <xdr:twoCellAnchor>
    <xdr:from>
      <xdr:col>5</xdr:col>
      <xdr:colOff>342900</xdr:colOff>
      <xdr:row>31</xdr:row>
      <xdr:rowOff>38100</xdr:rowOff>
    </xdr:from>
    <xdr:to>
      <xdr:col>5</xdr:col>
      <xdr:colOff>866775</xdr:colOff>
      <xdr:row>32</xdr:row>
      <xdr:rowOff>28575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4419600" y="7153275"/>
          <a:ext cx="5238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C</a:t>
          </a:r>
          <a:endParaRPr kumimoji="1" lang="ja-JP" altLang="en-US" sz="1400" b="1">
            <a:solidFill>
              <a:srgbClr val="FF0000"/>
            </a:solidFill>
          </a:endParaRPr>
        </a:p>
      </xdr:txBody>
    </xdr:sp>
    <xdr:clientData/>
  </xdr:twoCellAnchor>
  <xdr:twoCellAnchor>
    <xdr:from>
      <xdr:col>5</xdr:col>
      <xdr:colOff>292791</xdr:colOff>
      <xdr:row>13</xdr:row>
      <xdr:rowOff>400050</xdr:rowOff>
    </xdr:from>
    <xdr:to>
      <xdr:col>5</xdr:col>
      <xdr:colOff>816666</xdr:colOff>
      <xdr:row>15</xdr:row>
      <xdr:rowOff>85725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3950391" y="3010728"/>
          <a:ext cx="523875" cy="374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7030A0"/>
              </a:solidFill>
            </a:rPr>
            <a:t>A</a:t>
          </a:r>
          <a:endParaRPr kumimoji="1" lang="ja-JP" altLang="en-US" sz="1600" b="1">
            <a:solidFill>
              <a:srgbClr val="7030A0"/>
            </a:solidFill>
          </a:endParaRPr>
        </a:p>
      </xdr:txBody>
    </xdr:sp>
    <xdr:clientData/>
  </xdr:twoCellAnchor>
  <xdr:twoCellAnchor>
    <xdr:from>
      <xdr:col>7</xdr:col>
      <xdr:colOff>352425</xdr:colOff>
      <xdr:row>13</xdr:row>
      <xdr:rowOff>400050</xdr:rowOff>
    </xdr:from>
    <xdr:to>
      <xdr:col>7</xdr:col>
      <xdr:colOff>876300</xdr:colOff>
      <xdr:row>15</xdr:row>
      <xdr:rowOff>85725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5676900" y="2905125"/>
          <a:ext cx="5238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chemeClr val="accent6"/>
              </a:solidFill>
            </a:rPr>
            <a:t>B</a:t>
          </a:r>
          <a:endParaRPr kumimoji="1" lang="ja-JP" altLang="en-US" sz="1600" b="1">
            <a:solidFill>
              <a:schemeClr val="accent6"/>
            </a:solidFill>
          </a:endParaRPr>
        </a:p>
      </xdr:txBody>
    </xdr:sp>
    <xdr:clientData/>
  </xdr:twoCellAnchor>
  <xdr:twoCellAnchor>
    <xdr:from>
      <xdr:col>5</xdr:col>
      <xdr:colOff>304800</xdr:colOff>
      <xdr:row>14</xdr:row>
      <xdr:rowOff>19050</xdr:rowOff>
    </xdr:from>
    <xdr:to>
      <xdr:col>6</xdr:col>
      <xdr:colOff>28575</xdr:colOff>
      <xdr:row>15</xdr:row>
      <xdr:rowOff>19050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3962400" y="3067050"/>
          <a:ext cx="671305" cy="251791"/>
        </a:xfrm>
        <a:prstGeom prst="rect">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367748</xdr:colOff>
      <xdr:row>14</xdr:row>
      <xdr:rowOff>19050</xdr:rowOff>
    </xdr:from>
    <xdr:to>
      <xdr:col>8</xdr:col>
      <xdr:colOff>34373</xdr:colOff>
      <xdr:row>15</xdr:row>
      <xdr:rowOff>19050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5158409" y="3067050"/>
          <a:ext cx="614155" cy="251791"/>
        </a:xfrm>
        <a:prstGeom prst="rect">
          <a:avLst/>
        </a:prstGeom>
        <a:no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401783</xdr:colOff>
      <xdr:row>30</xdr:row>
      <xdr:rowOff>80529</xdr:rowOff>
    </xdr:from>
    <xdr:to>
      <xdr:col>25</xdr:col>
      <xdr:colOff>68183</xdr:colOff>
      <xdr:row>40</xdr:row>
      <xdr:rowOff>263236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470018" y="6848882"/>
          <a:ext cx="6143400" cy="2614383"/>
          <a:chOff x="8203623" y="6799984"/>
          <a:chExt cx="4838700" cy="2336223"/>
        </a:xfrm>
      </xdr:grpSpPr>
      <xdr:pic>
        <xdr:nvPicPr>
          <xdr:cNvPr id="5" name="図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3"/>
          <a:stretch>
            <a:fillRect/>
          </a:stretch>
        </xdr:blipFill>
        <xdr:spPr>
          <a:xfrm>
            <a:off x="8203623" y="6799984"/>
            <a:ext cx="4820920" cy="2336223"/>
          </a:xfrm>
          <a:prstGeom prst="rect">
            <a:avLst/>
          </a:prstGeom>
        </xdr:spPr>
      </xdr:pic>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89318" y="8752645"/>
            <a:ext cx="2859155" cy="16275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622625" y="8373802"/>
            <a:ext cx="1419324" cy="217966"/>
          </a:xfrm>
          <a:prstGeom prst="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10308649" y="8243454"/>
            <a:ext cx="2544599" cy="325582"/>
          </a:xfrm>
          <a:prstGeom prst="wedgeRoundRectCallout">
            <a:avLst>
              <a:gd name="adj1" fmla="val -58293"/>
              <a:gd name="adj2" fmla="val 21420"/>
              <a:gd name="adj3" fmla="val 16667"/>
            </a:avLst>
          </a:prstGeom>
          <a:solidFill>
            <a:schemeClr val="accent1">
              <a:lumMod val="20000"/>
              <a:lumOff val="80000"/>
            </a:schemeClr>
          </a:solidFill>
          <a:ln w="190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0289597" y="8272030"/>
            <a:ext cx="2752726" cy="374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太陽光発電の発電量がないことを確認してください。</a:t>
            </a:r>
          </a:p>
        </xdr:txBody>
      </xdr:sp>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289473" y="8696301"/>
            <a:ext cx="447675" cy="365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C</a:t>
            </a:r>
            <a:endParaRPr kumimoji="1" lang="ja-JP" altLang="en-US" sz="1400" b="1">
              <a:solidFill>
                <a:srgbClr val="FF0000"/>
              </a:solidFill>
            </a:endParaRPr>
          </a:p>
        </xdr:txBody>
      </xdr:sp>
    </xdr:grpSp>
    <xdr:clientData/>
  </xdr:twoCellAnchor>
  <xdr:twoCellAnchor>
    <xdr:from>
      <xdr:col>5</xdr:col>
      <xdr:colOff>323850</xdr:colOff>
      <xdr:row>31</xdr:row>
      <xdr:rowOff>47625</xdr:rowOff>
    </xdr:from>
    <xdr:to>
      <xdr:col>5</xdr:col>
      <xdr:colOff>1028701</xdr:colOff>
      <xdr:row>31</xdr:row>
      <xdr:rowOff>352426</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4400550" y="7162800"/>
          <a:ext cx="704851" cy="30480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161925</xdr:colOff>
      <xdr:row>19</xdr:row>
      <xdr:rowOff>45133</xdr:rowOff>
    </xdr:from>
    <xdr:to>
      <xdr:col>22</xdr:col>
      <xdr:colOff>61584</xdr:colOff>
      <xdr:row>19</xdr:row>
      <xdr:rowOff>226423</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9536702" y="4351522"/>
          <a:ext cx="1728459" cy="181290"/>
        </a:xfrm>
        <a:prstGeom prst="rect">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80345</xdr:colOff>
      <xdr:row>18</xdr:row>
      <xdr:rowOff>220046</xdr:rowOff>
    </xdr:from>
    <xdr:to>
      <xdr:col>20</xdr:col>
      <xdr:colOff>528020</xdr:colOff>
      <xdr:row>20</xdr:row>
      <xdr:rowOff>59263</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0040133" y="4254164"/>
          <a:ext cx="447675" cy="341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7030A0"/>
              </a:solidFill>
            </a:rPr>
            <a:t>A</a:t>
          </a:r>
          <a:endParaRPr kumimoji="1" lang="ja-JP" altLang="en-US" sz="1400" b="1">
            <a:solidFill>
              <a:srgbClr val="7030A0"/>
            </a:solidFill>
          </a:endParaRPr>
        </a:p>
      </xdr:txBody>
    </xdr:sp>
    <xdr:clientData/>
  </xdr:twoCellAnchor>
  <xdr:twoCellAnchor>
    <xdr:from>
      <xdr:col>22</xdr:col>
      <xdr:colOff>95250</xdr:colOff>
      <xdr:row>19</xdr:row>
      <xdr:rowOff>41816</xdr:rowOff>
    </xdr:from>
    <xdr:to>
      <xdr:col>25</xdr:col>
      <xdr:colOff>0</xdr:colOff>
      <xdr:row>19</xdr:row>
      <xdr:rowOff>230777</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1298827" y="4348205"/>
          <a:ext cx="1733550" cy="188961"/>
        </a:xfrm>
        <a:prstGeom prst="rect">
          <a:avLst/>
        </a:prstGeom>
        <a:no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9565</xdr:colOff>
      <xdr:row>18</xdr:row>
      <xdr:rowOff>224074</xdr:rowOff>
    </xdr:from>
    <xdr:to>
      <xdr:col>23</xdr:col>
      <xdr:colOff>457240</xdr:colOff>
      <xdr:row>19</xdr:row>
      <xdr:rowOff>247057</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1798153" y="4258192"/>
          <a:ext cx="447675" cy="273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chemeClr val="accent6"/>
              </a:solidFill>
            </a:rPr>
            <a:t>B</a:t>
          </a:r>
          <a:endParaRPr kumimoji="1" lang="ja-JP" altLang="en-US" sz="1400" b="1">
            <a:solidFill>
              <a:schemeClr val="accent6"/>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6/Desktop/&#12467;&#12500;&#12540;&#12304;&#20181;&#27096;&#36984;&#25246;&#22411;&#12305;ver1.3-2_W&#25144;&#24314;&#12390;EXCEL2007&#22806;&#30382;&#35336;&#31639;&#12471;&#12540;&#12488;&#65288;H28&#20181;&#270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16/Desktop/&#39640;&#27211;/BELS&#35336;&#31639;&#26360;&#12398;&#25913;&#35330;/&#20303;&#23429;&#29256;/(&#26696;)180709bels_1.4%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5216;&#34899;&#37096;\022&#12304;&#30465;&#12456;&#12493;&#12305;&#9632;BELS&#21046;&#24230;&#38306;&#20418;&#9632;\&#9733;BELS&#21046;&#24230;&#12395;&#38306;&#12377;&#12427;&#20107;&#38917;(H28.4.1&#12363;&#12425;)\31.&#65338;&#65317;&#65320;&#35336;&#31639;&#12471;&#12540;&#12488;\BELS&#12395;&#12362;&#12369;&#12427;ZEH&#31561;&#35336;&#31639;&#12471;&#12540;&#12488;&#65288;ver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共通条件・結果"/>
      <sheetName val="断熱仕様一覧"/>
      <sheetName val="【参考】断熱材の熱伝導率"/>
      <sheetName val="Ａ（北）"/>
      <sheetName val="Ａ（北東）"/>
      <sheetName val="Ａ（東）"/>
      <sheetName val="Ａ（南東）"/>
      <sheetName val="Ａ（南）"/>
      <sheetName val="Ａ（南西）"/>
      <sheetName val="Ａ（西）"/>
      <sheetName val="Ａ（北西）"/>
      <sheetName val="Ｂ（屋根・床等）"/>
      <sheetName val="Ｃ（基礎）"/>
      <sheetName val="更新履歴"/>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計算シート"/>
      <sheetName val="作成例"/>
      <sheetName val="更新履歴 "/>
      <sheetName val="MAST"/>
    </sheetNames>
    <sheetDataSet>
      <sheetData sheetId="0"/>
      <sheetData sheetId="1" refreshError="1"/>
      <sheetData sheetId="2">
        <row r="39">
          <cell r="K39" t="str">
            <v>　『ZEH』</v>
          </cell>
          <cell r="L39" t="str">
            <v>〇</v>
          </cell>
        </row>
        <row r="40">
          <cell r="K40" t="str">
            <v>　NearlyZEH</v>
          </cell>
          <cell r="L40" t="str">
            <v>－</v>
          </cell>
        </row>
        <row r="41">
          <cell r="K41" t="str">
            <v xml:space="preserve">  ZEH oriented</v>
          </cell>
          <cell r="L41" t="str">
            <v>〇</v>
          </cell>
        </row>
        <row r="42">
          <cell r="K42" t="str">
            <v>　ゼロエネ相当</v>
          </cell>
          <cell r="L42" t="str">
            <v>〇</v>
          </cell>
        </row>
      </sheetData>
      <sheetData sheetId="3" refreshError="1"/>
      <sheetData sheetId="4">
        <row r="2">
          <cell r="D2" t="str">
            <v>1地域</v>
          </cell>
          <cell r="E2" t="str">
            <v>2地域</v>
          </cell>
          <cell r="F2" t="str">
            <v>3地域</v>
          </cell>
          <cell r="G2" t="str">
            <v>4地域</v>
          </cell>
          <cell r="H2" t="str">
            <v>5地域</v>
          </cell>
          <cell r="I2" t="str">
            <v>6地域</v>
          </cell>
          <cell r="J2" t="str">
            <v>7地域</v>
          </cell>
          <cell r="K2" t="str">
            <v>8地域</v>
          </cell>
        </row>
        <row r="3">
          <cell r="D3">
            <v>0.46</v>
          </cell>
          <cell r="E3">
            <v>0.46</v>
          </cell>
          <cell r="F3">
            <v>0.56000000000000005</v>
          </cell>
          <cell r="G3">
            <v>0.75</v>
          </cell>
          <cell r="H3">
            <v>0.87</v>
          </cell>
          <cell r="I3">
            <v>0.87</v>
          </cell>
          <cell r="J3">
            <v>0.87</v>
          </cell>
          <cell r="K3" t="str">
            <v>（基準なし）</v>
          </cell>
        </row>
        <row r="4">
          <cell r="D4" t="str">
            <v>（基準なし）</v>
          </cell>
          <cell r="E4" t="str">
            <v>（基準なし）</v>
          </cell>
          <cell r="F4" t="str">
            <v>（基準なし）</v>
          </cell>
          <cell r="G4" t="str">
            <v>（基準なし）</v>
          </cell>
          <cell r="H4">
            <v>3</v>
          </cell>
          <cell r="I4">
            <v>2.8</v>
          </cell>
          <cell r="J4">
            <v>2.7</v>
          </cell>
          <cell r="K4">
            <v>3.2</v>
          </cell>
        </row>
        <row r="5">
          <cell r="D5">
            <v>0.4</v>
          </cell>
          <cell r="E5">
            <v>0.4</v>
          </cell>
          <cell r="F5">
            <v>0.5</v>
          </cell>
          <cell r="G5">
            <v>0.6</v>
          </cell>
          <cell r="H5">
            <v>0.6</v>
          </cell>
          <cell r="I5">
            <v>0.6</v>
          </cell>
          <cell r="J5">
            <v>0.6</v>
          </cell>
          <cell r="K5" t="str">
            <v>（基準なし）</v>
          </cell>
        </row>
        <row r="7">
          <cell r="C7" t="str">
            <v>　『ZEH』</v>
          </cell>
          <cell r="D7" t="str">
            <v xml:space="preserve"> 外皮：省エネ基準 ・ ZEH外皮基準　一次エネ：A≧20　＆　B≧100</v>
          </cell>
        </row>
        <row r="8">
          <cell r="C8" t="str">
            <v>　NearlyZEH</v>
          </cell>
          <cell r="D8" t="str">
            <v xml:space="preserve"> 外皮：省エネ基準 ・ ZEH外皮基準　一次エネ：A≧20　＆　75≦B＜100</v>
          </cell>
        </row>
        <row r="9">
          <cell r="C9" t="str">
            <v xml:space="preserve">  ZEH oriented</v>
          </cell>
          <cell r="D9" t="str">
            <v xml:space="preserve"> 外皮：省エネ基準 ・ ZEH外皮基準　一次エネ：A≧20</v>
          </cell>
        </row>
        <row r="10">
          <cell r="C10" t="str">
            <v>　ゼロエネ相当</v>
          </cell>
          <cell r="D10" t="str">
            <v xml:space="preserve"> 外皮：省エネ基準 　一次エネ：A≧20　＆　B≧100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シート"/>
      <sheetName val="作成例"/>
      <sheetName val="更新履歴"/>
      <sheetName val="MAST"/>
    </sheetNames>
    <sheetDataSet>
      <sheetData sheetId="0" refreshError="1"/>
      <sheetData sheetId="1">
        <row r="39">
          <cell r="K39" t="str">
            <v>　『ZEH』</v>
          </cell>
          <cell r="L39" t="str">
            <v>〇</v>
          </cell>
        </row>
        <row r="40">
          <cell r="K40" t="str">
            <v>　NearlyZEH</v>
          </cell>
          <cell r="L40" t="str">
            <v>－</v>
          </cell>
        </row>
        <row r="41">
          <cell r="K41" t="str">
            <v xml:space="preserve">  ZEH oriented</v>
          </cell>
          <cell r="L41" t="str">
            <v>〇</v>
          </cell>
        </row>
        <row r="42">
          <cell r="K42" t="str">
            <v>　ゼロエネ相当</v>
          </cell>
          <cell r="L42" t="str">
            <v>〇</v>
          </cell>
        </row>
      </sheetData>
      <sheetData sheetId="2"/>
      <sheetData sheetId="3">
        <row r="2">
          <cell r="D2" t="str">
            <v>1地域</v>
          </cell>
          <cell r="E2" t="str">
            <v>2地域</v>
          </cell>
          <cell r="F2" t="str">
            <v>3地域</v>
          </cell>
          <cell r="G2" t="str">
            <v>4地域</v>
          </cell>
          <cell r="H2" t="str">
            <v>5地域</v>
          </cell>
          <cell r="I2" t="str">
            <v>6地域</v>
          </cell>
          <cell r="J2" t="str">
            <v>7地域</v>
          </cell>
          <cell r="K2" t="str">
            <v>8地域</v>
          </cell>
        </row>
        <row r="3">
          <cell r="D3">
            <v>0.46</v>
          </cell>
          <cell r="E3">
            <v>0.46</v>
          </cell>
          <cell r="F3">
            <v>0.56000000000000005</v>
          </cell>
          <cell r="G3">
            <v>0.75</v>
          </cell>
          <cell r="H3">
            <v>0.87</v>
          </cell>
          <cell r="I3">
            <v>0.87</v>
          </cell>
          <cell r="J3">
            <v>0.87</v>
          </cell>
          <cell r="K3" t="str">
            <v>（基準なし）</v>
          </cell>
        </row>
        <row r="4">
          <cell r="D4" t="str">
            <v>（基準なし）</v>
          </cell>
          <cell r="E4" t="str">
            <v>（基準なし）</v>
          </cell>
          <cell r="F4" t="str">
            <v>（基準なし）</v>
          </cell>
          <cell r="G4" t="str">
            <v>（基準なし）</v>
          </cell>
          <cell r="H4">
            <v>3</v>
          </cell>
          <cell r="I4">
            <v>2.8</v>
          </cell>
          <cell r="J4">
            <v>2.7</v>
          </cell>
          <cell r="K4">
            <v>3.2</v>
          </cell>
        </row>
        <row r="5">
          <cell r="D5">
            <v>0.4</v>
          </cell>
          <cell r="E5">
            <v>0.4</v>
          </cell>
          <cell r="F5">
            <v>0.5</v>
          </cell>
          <cell r="G5">
            <v>0.6</v>
          </cell>
          <cell r="H5">
            <v>0.6</v>
          </cell>
          <cell r="I5">
            <v>0.6</v>
          </cell>
          <cell r="J5">
            <v>0.6</v>
          </cell>
          <cell r="K5" t="str">
            <v>（基準なし）</v>
          </cell>
        </row>
        <row r="7">
          <cell r="C7" t="str">
            <v>　『ZEH』</v>
          </cell>
          <cell r="D7" t="str">
            <v xml:space="preserve"> 外皮：省エネ基準 ・ ZEH外皮基準　一次エネ：A≧20　＆　B≧100</v>
          </cell>
        </row>
        <row r="8">
          <cell r="C8" t="str">
            <v>　NearlyZEH</v>
          </cell>
          <cell r="D8" t="str">
            <v xml:space="preserve"> 外皮：省エネ基準 ・ ZEH外皮基準　一次エネ：A≧20　＆　75≦B＜100</v>
          </cell>
        </row>
        <row r="9">
          <cell r="C9" t="str">
            <v xml:space="preserve">  ZEH oriented</v>
          </cell>
          <cell r="D9" t="str">
            <v xml:space="preserve"> 外皮：省エネ基準 ・ ZEH外皮基準　一次エネ：A≧20</v>
          </cell>
        </row>
        <row r="10">
          <cell r="C10" t="str">
            <v>　ゼロエネ相当</v>
          </cell>
          <cell r="D10" t="str">
            <v xml:space="preserve"> 外皮：省エネ基準 　一次エネ：A≧20　＆　B≧100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143"/>
  <sheetViews>
    <sheetView showGridLines="0" tabSelected="1" zoomScaleNormal="100" zoomScaleSheetLayoutView="85" workbookViewId="0">
      <selection activeCell="AD6" sqref="AD6"/>
    </sheetView>
  </sheetViews>
  <sheetFormatPr defaultColWidth="9" defaultRowHeight="30" customHeight="1" x14ac:dyDescent="0.15"/>
  <cols>
    <col min="1" max="1" width="2.375" style="78" customWidth="1"/>
    <col min="2" max="2" width="4.125" style="78" customWidth="1"/>
    <col min="3" max="27" width="3.625" style="78" customWidth="1"/>
    <col min="28" max="28" width="9" style="79" customWidth="1"/>
    <col min="29" max="29" width="9" style="77" hidden="1" customWidth="1"/>
    <col min="30" max="16384" width="9" style="77"/>
  </cols>
  <sheetData>
    <row r="1" spans="1:29" ht="30" customHeight="1" x14ac:dyDescent="0.15">
      <c r="AC1" s="83">
        <v>1</v>
      </c>
    </row>
    <row r="6" spans="1:29" ht="30" customHeight="1" x14ac:dyDescent="0.15">
      <c r="A6" s="80"/>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30" customHeight="1" x14ac:dyDescent="0.15">
      <c r="A7" s="80"/>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30" customHeight="1" x14ac:dyDescent="0.15">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30" customHeight="1" x14ac:dyDescent="0.15">
      <c r="A9" s="80"/>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30" customHeight="1" x14ac:dyDescent="0.15">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30" customHeight="1" x14ac:dyDescent="0.1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row>
    <row r="12" spans="1:29" ht="30" customHeight="1" x14ac:dyDescent="0.15">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30" customHeight="1" x14ac:dyDescent="0.15">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30" customHeight="1" x14ac:dyDescent="0.15">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30" customHeight="1" x14ac:dyDescent="0.15">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row>
    <row r="16" spans="1:29" ht="30" customHeight="1" x14ac:dyDescent="0.15">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row>
    <row r="17" spans="1:27" ht="30" customHeight="1" x14ac:dyDescent="0.15">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row>
    <row r="18" spans="1:27" ht="30" customHeight="1" x14ac:dyDescent="0.15">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row>
    <row r="19" spans="1:27" ht="30" customHeight="1" x14ac:dyDescent="0.15">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row>
    <row r="20" spans="1:27" ht="30" customHeight="1" x14ac:dyDescent="0.15">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row>
    <row r="21" spans="1:27" ht="30" customHeight="1" x14ac:dyDescent="0.15">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row>
    <row r="22" spans="1:27" ht="30" customHeight="1" x14ac:dyDescent="0.15">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row>
    <row r="23" spans="1:27" ht="30" customHeight="1" x14ac:dyDescent="0.15">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row>
    <row r="24" spans="1:27" ht="30" customHeight="1" x14ac:dyDescent="0.15">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row>
    <row r="25" spans="1:27" ht="30" customHeight="1" x14ac:dyDescent="0.15">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row>
    <row r="26" spans="1:27" ht="30" customHeight="1" x14ac:dyDescent="0.15">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row>
    <row r="27" spans="1:27" ht="30" customHeight="1" x14ac:dyDescent="0.15">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7" ht="30" customHeight="1" x14ac:dyDescent="0.15">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7" ht="30" customHeight="1" x14ac:dyDescent="0.15">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row>
    <row r="30" spans="1:27" ht="30" customHeight="1" x14ac:dyDescent="0.1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row>
    <row r="31" spans="1:27" ht="30" customHeight="1" x14ac:dyDescent="0.15">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row>
    <row r="32" spans="1:27" ht="30" customHeight="1" x14ac:dyDescent="0.1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row>
    <row r="33" spans="1:27" ht="30" customHeight="1" x14ac:dyDescent="0.15">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row>
    <row r="34" spans="1:27" ht="30" customHeight="1" x14ac:dyDescent="0.15">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row>
    <row r="35" spans="1:27" ht="30" customHeight="1" x14ac:dyDescent="0.15">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row>
    <row r="36" spans="1:27" ht="30" customHeight="1" x14ac:dyDescent="0.15">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row>
    <row r="37" spans="1:27" ht="30" customHeight="1" x14ac:dyDescent="0.15">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row>
    <row r="38" spans="1:27" ht="30" customHeight="1" x14ac:dyDescent="0.1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row>
    <row r="39" spans="1:27" ht="30" customHeight="1" x14ac:dyDescent="0.1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row>
    <row r="40" spans="1:27" ht="30" customHeight="1" x14ac:dyDescent="0.1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row>
    <row r="41" spans="1:27" ht="30" customHeight="1" x14ac:dyDescent="0.1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row>
    <row r="42" spans="1:27" ht="30" customHeight="1" x14ac:dyDescent="0.1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row>
    <row r="43" spans="1:27" ht="30" customHeight="1" x14ac:dyDescent="0.1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row>
    <row r="44" spans="1:27" ht="30" customHeight="1" x14ac:dyDescent="0.1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row>
    <row r="45" spans="1:27" ht="30" customHeight="1" x14ac:dyDescent="0.1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row>
    <row r="46" spans="1:27" ht="30" customHeight="1" x14ac:dyDescent="0.15">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row>
    <row r="47" spans="1:27" ht="30" customHeight="1" x14ac:dyDescent="0.15">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row>
    <row r="48" spans="1:27" ht="30" customHeight="1" x14ac:dyDescent="0.15">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row>
    <row r="49" spans="1:27" ht="30" customHeight="1" x14ac:dyDescent="0.1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row>
    <row r="50" spans="1:27" ht="30" customHeight="1" x14ac:dyDescent="0.1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row>
    <row r="51" spans="1:27" ht="30" customHeight="1" x14ac:dyDescent="0.15">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row>
    <row r="52" spans="1:27" ht="30" customHeight="1" x14ac:dyDescent="0.15">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row>
    <row r="53" spans="1:27" ht="30" customHeight="1" x14ac:dyDescent="0.15">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row>
    <row r="54" spans="1:27" ht="30" customHeight="1" x14ac:dyDescent="0.15">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row>
    <row r="55" spans="1:27" ht="30" customHeight="1" x14ac:dyDescent="0.1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row>
    <row r="56" spans="1:27" ht="30" customHeight="1" x14ac:dyDescent="0.1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row>
    <row r="57" spans="1:27" ht="30" customHeight="1" x14ac:dyDescent="0.1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row>
    <row r="58" spans="1:27" ht="30" customHeight="1" x14ac:dyDescent="0.1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row>
    <row r="59" spans="1:27" ht="30" customHeight="1" x14ac:dyDescent="0.1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row>
    <row r="60" spans="1:27" ht="30" customHeight="1" x14ac:dyDescent="0.1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row>
    <row r="61" spans="1:27" ht="30" customHeight="1" x14ac:dyDescent="0.1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row>
    <row r="62" spans="1:27" ht="30" customHeight="1" x14ac:dyDescent="0.1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row>
    <row r="63" spans="1:27" ht="30" customHeight="1" x14ac:dyDescent="0.1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row>
    <row r="64" spans="1:27" ht="30" customHeight="1" x14ac:dyDescent="0.1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row>
    <row r="65" spans="1:27" ht="30" customHeight="1" x14ac:dyDescent="0.1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row>
    <row r="66" spans="1:27" ht="30" customHeight="1" x14ac:dyDescent="0.1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row>
    <row r="67" spans="1:27" ht="30" customHeight="1" x14ac:dyDescent="0.1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row>
    <row r="68" spans="1:27" ht="30" customHeight="1" x14ac:dyDescent="0.1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row>
    <row r="69" spans="1:27" ht="30" customHeight="1" x14ac:dyDescent="0.1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row>
    <row r="70" spans="1:27" ht="30" customHeight="1" x14ac:dyDescent="0.1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row>
    <row r="71" spans="1:27" ht="30" customHeight="1" x14ac:dyDescent="0.1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row>
    <row r="72" spans="1:27" ht="30" customHeight="1" x14ac:dyDescent="0.1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row>
    <row r="73" spans="1:27" ht="30" customHeight="1" x14ac:dyDescent="0.1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row>
    <row r="74" spans="1:27" ht="30" customHeight="1" x14ac:dyDescent="0.1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row>
    <row r="75" spans="1:27" ht="30" customHeight="1" x14ac:dyDescent="0.1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row>
    <row r="76" spans="1:27" ht="30" customHeight="1" x14ac:dyDescent="0.1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row>
    <row r="77" spans="1:27" ht="30" customHeight="1" x14ac:dyDescent="0.1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row>
    <row r="78" spans="1:27" ht="30" customHeight="1" x14ac:dyDescent="0.1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row>
    <row r="79" spans="1:27" ht="30" customHeight="1" x14ac:dyDescent="0.1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row>
    <row r="80" spans="1:27" ht="30" customHeight="1" x14ac:dyDescent="0.1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row>
    <row r="81" spans="1:27" ht="30" customHeight="1" x14ac:dyDescent="0.1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row>
    <row r="82" spans="1:27" ht="30" customHeight="1" x14ac:dyDescent="0.1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row>
    <row r="83" spans="1:27" ht="30" customHeight="1" x14ac:dyDescent="0.1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row>
    <row r="84" spans="1:27" ht="30" customHeight="1" x14ac:dyDescent="0.1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row>
    <row r="85" spans="1:27" ht="30" customHeight="1" x14ac:dyDescent="0.1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row>
    <row r="86" spans="1:27" ht="30" customHeight="1" x14ac:dyDescent="0.1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row>
    <row r="87" spans="1:27" ht="30" customHeight="1" x14ac:dyDescent="0.1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row>
    <row r="88" spans="1:27" ht="30" customHeight="1" x14ac:dyDescent="0.1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row>
    <row r="89" spans="1:27" ht="30" customHeight="1" x14ac:dyDescent="0.1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row>
    <row r="90" spans="1:27" ht="30" customHeight="1" x14ac:dyDescent="0.1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row>
    <row r="91" spans="1:27" ht="30" customHeight="1" x14ac:dyDescent="0.1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row>
    <row r="92" spans="1:27" ht="30" customHeight="1" x14ac:dyDescent="0.1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row>
    <row r="93" spans="1:27" ht="30" customHeight="1" x14ac:dyDescent="0.1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row>
    <row r="94" spans="1:27" ht="30" customHeight="1" x14ac:dyDescent="0.1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row>
    <row r="95" spans="1:27" ht="30" customHeight="1" x14ac:dyDescent="0.1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row>
    <row r="96" spans="1:27" ht="30" customHeight="1" x14ac:dyDescent="0.1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row>
    <row r="97" spans="1:27" ht="30" customHeight="1" x14ac:dyDescent="0.1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row>
    <row r="98" spans="1:27" ht="30" customHeight="1" x14ac:dyDescent="0.1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row>
    <row r="99" spans="1:27" ht="30" customHeight="1" x14ac:dyDescent="0.1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row>
    <row r="100" spans="1:27" ht="30" customHeight="1" x14ac:dyDescent="0.15">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row>
    <row r="101" spans="1:27" ht="30" customHeight="1" x14ac:dyDescent="0.1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row>
    <row r="102" spans="1:27" ht="30" customHeight="1" x14ac:dyDescent="0.1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row>
    <row r="103" spans="1:27" ht="30" customHeight="1" x14ac:dyDescent="0.15">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row>
    <row r="104" spans="1:27" ht="30" customHeight="1" x14ac:dyDescent="0.15">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row>
    <row r="105" spans="1:27" ht="30" customHeight="1" x14ac:dyDescent="0.1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row>
    <row r="106" spans="1:27" ht="30" customHeight="1" x14ac:dyDescent="0.1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row>
    <row r="107" spans="1:27" ht="30" customHeight="1" x14ac:dyDescent="0.1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row>
    <row r="108" spans="1:27" ht="30" customHeight="1" x14ac:dyDescent="0.1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row>
    <row r="109" spans="1:27" ht="30" customHeight="1" x14ac:dyDescent="0.1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row>
    <row r="110" spans="1:27" ht="30" customHeight="1" x14ac:dyDescent="0.1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row>
    <row r="111" spans="1:27" ht="30" customHeight="1" x14ac:dyDescent="0.15">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row>
    <row r="112" spans="1:27" ht="30" customHeight="1" x14ac:dyDescent="0.15">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row>
    <row r="113" spans="1:27" ht="30" customHeight="1" x14ac:dyDescent="0.1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row>
    <row r="114" spans="1:27" ht="30" customHeight="1" x14ac:dyDescent="0.15">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row>
    <row r="115" spans="1:27" ht="30" customHeight="1" x14ac:dyDescent="0.1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row>
    <row r="116" spans="1:27" ht="30" customHeight="1" x14ac:dyDescent="0.1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row>
    <row r="117" spans="1:27" ht="30" customHeight="1" x14ac:dyDescent="0.15">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row>
    <row r="118" spans="1:27" ht="30" customHeight="1" x14ac:dyDescent="0.1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row>
    <row r="119" spans="1:27" ht="30" customHeight="1" x14ac:dyDescent="0.15">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row>
    <row r="120" spans="1:27" ht="30" customHeight="1" x14ac:dyDescent="0.1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row>
    <row r="121" spans="1:27" ht="30" customHeight="1" x14ac:dyDescent="0.1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row>
    <row r="122" spans="1:27" ht="30" customHeight="1" x14ac:dyDescent="0.15">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row>
    <row r="123" spans="1:27" ht="30" customHeight="1" x14ac:dyDescent="0.15">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row>
    <row r="124" spans="1:27" ht="30" customHeight="1" x14ac:dyDescent="0.15">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row>
    <row r="125" spans="1:27" ht="30" customHeight="1" x14ac:dyDescent="0.15">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row>
    <row r="126" spans="1:27" ht="30" customHeight="1" x14ac:dyDescent="0.15">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row>
    <row r="127" spans="1:27" ht="30" customHeight="1" x14ac:dyDescent="0.15">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row>
    <row r="128" spans="1:27" ht="30" customHeight="1" x14ac:dyDescent="0.15">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row>
    <row r="129" spans="1:27" ht="30" customHeight="1" x14ac:dyDescent="0.15">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row>
    <row r="130" spans="1:27" ht="30" customHeight="1" x14ac:dyDescent="0.15">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row>
    <row r="131" spans="1:27" ht="30" customHeight="1" x14ac:dyDescent="0.15">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row>
    <row r="132" spans="1:27" ht="30" customHeight="1" x14ac:dyDescent="0.15">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row>
    <row r="133" spans="1:27" ht="30" customHeight="1" x14ac:dyDescent="0.15">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row>
    <row r="134" spans="1:27" ht="30" customHeight="1" x14ac:dyDescent="0.15">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row>
    <row r="135" spans="1:27" ht="30" customHeight="1" x14ac:dyDescent="0.15">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row>
    <row r="136" spans="1:27" ht="30" customHeight="1" x14ac:dyDescent="0.15">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row>
    <row r="137" spans="1:27" ht="30" customHeight="1" x14ac:dyDescent="0.15">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row>
    <row r="138" spans="1:27" ht="30" customHeight="1" x14ac:dyDescent="0.15">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row>
    <row r="139" spans="1:27" ht="30" customHeight="1" x14ac:dyDescent="0.15">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row>
    <row r="140" spans="1:27" ht="30" customHeight="1" x14ac:dyDescent="0.15">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row>
    <row r="141" spans="1:27" ht="30" customHeight="1" x14ac:dyDescent="0.15">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row>
    <row r="142" spans="1:27" ht="30" customHeight="1" x14ac:dyDescent="0.1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row>
    <row r="143" spans="1:27" ht="30" customHeight="1" x14ac:dyDescent="0.1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row>
  </sheetData>
  <sheetProtection password="CC51" sheet="1" objects="1" scenarios="1" selectLockedCells="1"/>
  <phoneticPr fontId="1"/>
  <pageMargins left="0.70866141732283472" right="0.70866141732283472" top="0.74803149606299213" bottom="0.74803149606299213" header="0.31496062992125984" footer="0.31496062992125984"/>
  <pageSetup paperSize="9" orientation="portrait" r:id="rId1"/>
  <headerFooter>
    <oddHeader>&amp;R【Ver 1.4】</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4" r:id="rId4" name="Group Box 12">
              <controlPr defaultSize="0" autoFill="0" autoPict="0">
                <anchor moveWithCells="1">
                  <from>
                    <xdr:col>1</xdr:col>
                    <xdr:colOff>0</xdr:colOff>
                    <xdr:row>20</xdr:row>
                    <xdr:rowOff>0</xdr:rowOff>
                  </from>
                  <to>
                    <xdr:col>26</xdr:col>
                    <xdr:colOff>152400</xdr:colOff>
                    <xdr:row>23</xdr:row>
                    <xdr:rowOff>200025</xdr:rowOff>
                  </to>
                </anchor>
              </controlPr>
            </control>
          </mc:Choice>
        </mc:AlternateContent>
        <mc:AlternateContent xmlns:mc="http://schemas.openxmlformats.org/markup-compatibility/2006">
          <mc:Choice Requires="x14">
            <control shapeId="3085" r:id="rId5" name="Option Button 13">
              <controlPr locked="0" defaultSize="0" autoFill="0" autoLine="0" autoPict="0">
                <anchor moveWithCells="1">
                  <from>
                    <xdr:col>3</xdr:col>
                    <xdr:colOff>247650</xdr:colOff>
                    <xdr:row>21</xdr:row>
                    <xdr:rowOff>352425</xdr:rowOff>
                  </from>
                  <to>
                    <xdr:col>4</xdr:col>
                    <xdr:colOff>266700</xdr:colOff>
                    <xdr:row>22</xdr:row>
                    <xdr:rowOff>314325</xdr:rowOff>
                  </to>
                </anchor>
              </controlPr>
            </control>
          </mc:Choice>
        </mc:AlternateContent>
        <mc:AlternateContent xmlns:mc="http://schemas.openxmlformats.org/markup-compatibility/2006">
          <mc:Choice Requires="x14">
            <control shapeId="3086" r:id="rId6" name="Option Button 14">
              <controlPr locked="0" defaultSize="0" autoFill="0" autoLine="0" autoPict="0">
                <anchor moveWithCells="1">
                  <from>
                    <xdr:col>14</xdr:col>
                    <xdr:colOff>76200</xdr:colOff>
                    <xdr:row>22</xdr:row>
                    <xdr:rowOff>47625</xdr:rowOff>
                  </from>
                  <to>
                    <xdr:col>15</xdr:col>
                    <xdr:colOff>123825</xdr:colOff>
                    <xdr:row>22</xdr:row>
                    <xdr:rowOff>295275</xdr:rowOff>
                  </to>
                </anchor>
              </controlPr>
            </control>
          </mc:Choice>
        </mc:AlternateContent>
        <mc:AlternateContent xmlns:mc="http://schemas.openxmlformats.org/markup-compatibility/2006">
          <mc:Choice Requires="x14">
            <control shapeId="3087" r:id="rId7" name="Group Box 15">
              <controlPr locked="0" defaultSize="0" autoFill="0" autoPict="0">
                <anchor moveWithCells="1">
                  <from>
                    <xdr:col>2</xdr:col>
                    <xdr:colOff>247650</xdr:colOff>
                    <xdr:row>21</xdr:row>
                    <xdr:rowOff>247650</xdr:rowOff>
                  </from>
                  <to>
                    <xdr:col>16</xdr:col>
                    <xdr:colOff>152400</xdr:colOff>
                    <xdr:row>23</xdr:row>
                    <xdr:rowOff>0</xdr:rowOff>
                  </to>
                </anchor>
              </controlPr>
            </control>
          </mc:Choice>
        </mc:AlternateContent>
        <mc:AlternateContent xmlns:mc="http://schemas.openxmlformats.org/markup-compatibility/2006">
          <mc:Choice Requires="x14">
            <control shapeId="3088" r:id="rId8" name="Group Box 16">
              <controlPr locked="0" defaultSize="0" autoFill="0" autoPict="0">
                <anchor moveWithCells="1">
                  <from>
                    <xdr:col>3</xdr:col>
                    <xdr:colOff>123825</xdr:colOff>
                    <xdr:row>22</xdr:row>
                    <xdr:rowOff>19050</xdr:rowOff>
                  </from>
                  <to>
                    <xdr:col>17</xdr:col>
                    <xdr:colOff>28575</xdr:colOff>
                    <xdr:row>23</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48"/>
  <sheetViews>
    <sheetView view="pageBreakPreview" zoomScaleNormal="100" zoomScaleSheetLayoutView="100" workbookViewId="0">
      <selection activeCell="A15" sqref="A15"/>
    </sheetView>
  </sheetViews>
  <sheetFormatPr defaultRowHeight="13.5" x14ac:dyDescent="0.15"/>
  <cols>
    <col min="1" max="1" width="13.5" customWidth="1"/>
    <col min="2" max="2" width="15.375" customWidth="1"/>
    <col min="3" max="3" width="6" customWidth="1"/>
    <col min="4" max="4" width="15.5" customWidth="1"/>
    <col min="5" max="5" width="3.125" customWidth="1"/>
    <col min="6" max="6" width="13.75" customWidth="1"/>
    <col min="7" max="7" width="2.625" customWidth="1"/>
    <col min="8" max="8" width="13.75" customWidth="1"/>
    <col min="9" max="9" width="19.75" customWidth="1"/>
    <col min="10" max="10" width="1.875" customWidth="1"/>
    <col min="11" max="12" width="15.625" customWidth="1"/>
    <col min="13" max="13" width="15.75" customWidth="1"/>
    <col min="14" max="14" width="14.375" customWidth="1"/>
    <col min="15" max="15" width="15.75" customWidth="1"/>
  </cols>
  <sheetData>
    <row r="1" spans="1:15" ht="35.25" customHeight="1" x14ac:dyDescent="0.15">
      <c r="A1" s="123" t="s">
        <v>59</v>
      </c>
      <c r="B1" s="123"/>
      <c r="C1" s="123"/>
      <c r="D1" s="123"/>
      <c r="E1" s="123"/>
      <c r="F1" s="123"/>
      <c r="G1" s="123"/>
      <c r="H1" s="123"/>
      <c r="I1" s="123"/>
      <c r="J1" s="9"/>
      <c r="K1" s="9"/>
      <c r="L1" s="9"/>
    </row>
    <row r="2" spans="1:15" ht="4.5" customHeight="1" x14ac:dyDescent="0.15">
      <c r="A2" s="13"/>
      <c r="B2" s="13"/>
      <c r="C2" s="13"/>
      <c r="D2" s="13"/>
      <c r="E2" s="13"/>
      <c r="F2" s="13"/>
      <c r="G2" s="13"/>
      <c r="H2" s="13"/>
      <c r="I2" s="13"/>
      <c r="J2" s="1"/>
      <c r="K2" s="1"/>
      <c r="L2" s="1"/>
    </row>
    <row r="3" spans="1:15" ht="20.100000000000001" customHeight="1" x14ac:dyDescent="0.15">
      <c r="A3" s="40" t="s">
        <v>0</v>
      </c>
      <c r="B3" s="124"/>
      <c r="C3" s="125"/>
      <c r="D3" s="125"/>
      <c r="E3" s="125"/>
      <c r="F3" s="125"/>
      <c r="G3" s="125"/>
      <c r="H3" s="125"/>
      <c r="I3" s="126"/>
      <c r="J3" s="2"/>
      <c r="K3" s="2"/>
      <c r="L3" s="2"/>
    </row>
    <row r="4" spans="1:15" ht="7.5" customHeight="1" x14ac:dyDescent="0.15">
      <c r="A4" s="13"/>
      <c r="B4" s="13"/>
      <c r="C4" s="13"/>
      <c r="D4" s="13"/>
      <c r="E4" s="13"/>
      <c r="F4" s="13"/>
      <c r="G4" s="13"/>
      <c r="H4" s="13"/>
      <c r="I4" s="13"/>
      <c r="J4" s="1"/>
      <c r="K4" s="1"/>
      <c r="L4" s="1"/>
    </row>
    <row r="5" spans="1:15" s="13" customFormat="1" ht="16.5" customHeight="1" x14ac:dyDescent="0.15">
      <c r="A5" s="127" t="s">
        <v>23</v>
      </c>
      <c r="B5" s="34" t="s">
        <v>39</v>
      </c>
      <c r="C5" s="35"/>
      <c r="D5" s="35"/>
      <c r="E5" s="35"/>
      <c r="F5" s="35"/>
      <c r="G5" s="35"/>
      <c r="H5" s="35"/>
      <c r="I5" s="36"/>
    </row>
    <row r="6" spans="1:15" s="13" customFormat="1" ht="16.5" customHeight="1" x14ac:dyDescent="0.15">
      <c r="A6" s="128"/>
      <c r="B6" s="37" t="s">
        <v>29</v>
      </c>
      <c r="I6" s="38"/>
    </row>
    <row r="7" spans="1:15" s="13" customFormat="1" ht="16.5" customHeight="1" x14ac:dyDescent="0.15">
      <c r="A7" s="128"/>
      <c r="B7" s="37" t="s">
        <v>46</v>
      </c>
      <c r="I7" s="38"/>
    </row>
    <row r="8" spans="1:15" s="13" customFormat="1" ht="16.5" customHeight="1" x14ac:dyDescent="0.15">
      <c r="A8" s="129"/>
      <c r="B8" s="43" t="s">
        <v>47</v>
      </c>
      <c r="C8" s="39"/>
      <c r="D8" s="39"/>
      <c r="E8" s="39"/>
      <c r="F8" s="39"/>
      <c r="G8" s="39"/>
      <c r="H8" s="39"/>
      <c r="I8" s="41"/>
    </row>
    <row r="9" spans="1:15" ht="7.5" customHeight="1" x14ac:dyDescent="0.15">
      <c r="A9" s="82">
        <f>'はじめに（お読みください）'!AC1</f>
        <v>1</v>
      </c>
      <c r="B9" s="13"/>
      <c r="C9" s="13"/>
      <c r="D9" s="13"/>
      <c r="E9" s="13"/>
      <c r="F9" s="13"/>
      <c r="G9" s="13"/>
      <c r="H9" s="13"/>
      <c r="I9" s="13"/>
      <c r="J9" s="1"/>
      <c r="K9" s="1"/>
      <c r="L9" s="1"/>
    </row>
    <row r="10" spans="1:15" ht="20.100000000000001" customHeight="1" x14ac:dyDescent="0.15">
      <c r="A10" s="13" t="s">
        <v>14</v>
      </c>
      <c r="B10" s="13"/>
      <c r="C10" s="13"/>
      <c r="D10" s="13"/>
      <c r="E10" s="13"/>
      <c r="F10" s="13"/>
      <c r="G10" s="13"/>
      <c r="H10" s="13"/>
      <c r="I10" s="13"/>
      <c r="J10" s="1"/>
      <c r="K10" s="1"/>
      <c r="L10" s="1"/>
    </row>
    <row r="11" spans="1:15" ht="20.100000000000001" customHeight="1" x14ac:dyDescent="0.15">
      <c r="A11" s="91" t="s">
        <v>3</v>
      </c>
      <c r="B11" s="92"/>
      <c r="C11" s="92"/>
      <c r="D11" s="93"/>
      <c r="E11" s="130"/>
      <c r="F11" s="131"/>
      <c r="G11" s="13"/>
      <c r="H11" s="13"/>
      <c r="I11" s="13"/>
      <c r="J11" s="1"/>
      <c r="K11" s="1"/>
      <c r="L11" s="1"/>
    </row>
    <row r="12" spans="1:15" ht="11.25" customHeight="1" x14ac:dyDescent="0.15">
      <c r="A12" s="13"/>
      <c r="B12" s="13"/>
      <c r="C12" s="13"/>
      <c r="D12" s="14"/>
      <c r="E12" s="14"/>
      <c r="F12" s="14"/>
      <c r="G12" s="14"/>
      <c r="H12" s="14"/>
      <c r="I12" s="14"/>
      <c r="J12" s="2"/>
      <c r="K12" s="2"/>
      <c r="L12" s="2"/>
    </row>
    <row r="13" spans="1:15" ht="15.75" customHeight="1" x14ac:dyDescent="0.15">
      <c r="A13" s="132" t="s">
        <v>9</v>
      </c>
      <c r="B13" s="132" t="s">
        <v>10</v>
      </c>
      <c r="C13" s="132" t="s">
        <v>11</v>
      </c>
      <c r="D13" s="133" t="s">
        <v>20</v>
      </c>
      <c r="E13" s="134"/>
      <c r="F13" s="134"/>
      <c r="G13" s="134"/>
      <c r="H13" s="134"/>
      <c r="I13" s="135"/>
      <c r="J13" s="2"/>
      <c r="K13" s="2"/>
      <c r="L13" s="2"/>
    </row>
    <row r="14" spans="1:15" ht="34.5" customHeight="1" x14ac:dyDescent="0.15">
      <c r="A14" s="132"/>
      <c r="B14" s="132"/>
      <c r="C14" s="132"/>
      <c r="D14" s="49" t="s">
        <v>37</v>
      </c>
      <c r="E14" s="84" t="s">
        <v>38</v>
      </c>
      <c r="F14" s="86"/>
      <c r="G14" s="84" t="s">
        <v>53</v>
      </c>
      <c r="H14" s="86"/>
      <c r="I14" s="49" t="s">
        <v>52</v>
      </c>
      <c r="J14" s="6"/>
      <c r="K14" s="6" t="s">
        <v>16</v>
      </c>
      <c r="L14" s="6" t="s">
        <v>17</v>
      </c>
      <c r="M14" s="6" t="s">
        <v>18</v>
      </c>
      <c r="N14" s="10" t="s">
        <v>56</v>
      </c>
      <c r="O14" s="10" t="s">
        <v>55</v>
      </c>
    </row>
    <row r="15" spans="1:15" ht="20.100000000000001" customHeight="1" x14ac:dyDescent="0.15">
      <c r="A15" s="27"/>
      <c r="B15" s="28"/>
      <c r="C15" s="29"/>
      <c r="D15" s="15" t="str">
        <f t="shared" ref="D15:D25" si="0">IFERROR(ROUND($E$11*K15/$K$26/C15,2),"")</f>
        <v/>
      </c>
      <c r="E15" s="119"/>
      <c r="F15" s="120"/>
      <c r="G15" s="121"/>
      <c r="H15" s="122"/>
      <c r="I15" s="16">
        <f>E15-G15</f>
        <v>0</v>
      </c>
      <c r="K15" s="11">
        <f t="shared" ref="K15:K25" si="1">$B15*$C15</f>
        <v>0</v>
      </c>
      <c r="L15" s="12" t="str">
        <f t="shared" ref="L15:L25" si="2">IFERROR(($D15*$C15),"")</f>
        <v/>
      </c>
      <c r="M15">
        <f t="shared" ref="M15:M25" si="3">$E15*$C15</f>
        <v>0</v>
      </c>
      <c r="N15">
        <f t="shared" ref="N15:N25" si="4">$G15*$C15</f>
        <v>0</v>
      </c>
      <c r="O15">
        <f t="shared" ref="O15:O25" si="5">$I15*$C15</f>
        <v>0</v>
      </c>
    </row>
    <row r="16" spans="1:15" ht="20.100000000000001" customHeight="1" x14ac:dyDescent="0.15">
      <c r="A16" s="27"/>
      <c r="B16" s="28"/>
      <c r="C16" s="29"/>
      <c r="D16" s="15" t="str">
        <f t="shared" si="0"/>
        <v/>
      </c>
      <c r="E16" s="119"/>
      <c r="F16" s="120"/>
      <c r="G16" s="121"/>
      <c r="H16" s="122"/>
      <c r="I16" s="16">
        <f t="shared" ref="I16:I25" si="6">E16-G16</f>
        <v>0</v>
      </c>
      <c r="K16" s="11">
        <f t="shared" si="1"/>
        <v>0</v>
      </c>
      <c r="L16" s="12" t="str">
        <f t="shared" si="2"/>
        <v/>
      </c>
      <c r="M16">
        <f t="shared" si="3"/>
        <v>0</v>
      </c>
      <c r="N16">
        <f t="shared" si="4"/>
        <v>0</v>
      </c>
      <c r="O16">
        <f t="shared" si="5"/>
        <v>0</v>
      </c>
    </row>
    <row r="17" spans="1:15" ht="20.100000000000001" customHeight="1" x14ac:dyDescent="0.15">
      <c r="A17" s="27"/>
      <c r="B17" s="28"/>
      <c r="C17" s="29"/>
      <c r="D17" s="15" t="str">
        <f t="shared" si="0"/>
        <v/>
      </c>
      <c r="E17" s="119"/>
      <c r="F17" s="120"/>
      <c r="G17" s="121"/>
      <c r="H17" s="122"/>
      <c r="I17" s="16">
        <f t="shared" si="6"/>
        <v>0</v>
      </c>
      <c r="K17" s="11">
        <f t="shared" si="1"/>
        <v>0</v>
      </c>
      <c r="L17" s="12" t="str">
        <f t="shared" si="2"/>
        <v/>
      </c>
      <c r="M17">
        <f t="shared" si="3"/>
        <v>0</v>
      </c>
      <c r="N17">
        <f t="shared" si="4"/>
        <v>0</v>
      </c>
      <c r="O17">
        <f t="shared" si="5"/>
        <v>0</v>
      </c>
    </row>
    <row r="18" spans="1:15" ht="20.100000000000001" customHeight="1" x14ac:dyDescent="0.15">
      <c r="A18" s="27"/>
      <c r="B18" s="28"/>
      <c r="C18" s="29"/>
      <c r="D18" s="15" t="str">
        <f t="shared" si="0"/>
        <v/>
      </c>
      <c r="E18" s="119"/>
      <c r="F18" s="120"/>
      <c r="G18" s="121"/>
      <c r="H18" s="122"/>
      <c r="I18" s="16">
        <f t="shared" si="6"/>
        <v>0</v>
      </c>
      <c r="K18" s="11">
        <f t="shared" si="1"/>
        <v>0</v>
      </c>
      <c r="L18" s="12" t="str">
        <f t="shared" si="2"/>
        <v/>
      </c>
      <c r="M18">
        <f t="shared" si="3"/>
        <v>0</v>
      </c>
      <c r="N18">
        <f t="shared" si="4"/>
        <v>0</v>
      </c>
      <c r="O18">
        <f t="shared" si="5"/>
        <v>0</v>
      </c>
    </row>
    <row r="19" spans="1:15" ht="20.100000000000001" customHeight="1" x14ac:dyDescent="0.15">
      <c r="A19" s="27"/>
      <c r="B19" s="28"/>
      <c r="C19" s="29"/>
      <c r="D19" s="15" t="str">
        <f t="shared" si="0"/>
        <v/>
      </c>
      <c r="E19" s="119"/>
      <c r="F19" s="120"/>
      <c r="G19" s="121"/>
      <c r="H19" s="122"/>
      <c r="I19" s="16">
        <f t="shared" si="6"/>
        <v>0</v>
      </c>
      <c r="K19" s="11">
        <f t="shared" si="1"/>
        <v>0</v>
      </c>
      <c r="L19" s="12" t="str">
        <f t="shared" si="2"/>
        <v/>
      </c>
      <c r="M19">
        <f t="shared" si="3"/>
        <v>0</v>
      </c>
      <c r="N19">
        <f t="shared" si="4"/>
        <v>0</v>
      </c>
      <c r="O19">
        <f t="shared" si="5"/>
        <v>0</v>
      </c>
    </row>
    <row r="20" spans="1:15" ht="20.100000000000001" customHeight="1" x14ac:dyDescent="0.15">
      <c r="A20" s="27"/>
      <c r="B20" s="28"/>
      <c r="C20" s="29"/>
      <c r="D20" s="15" t="str">
        <f t="shared" si="0"/>
        <v/>
      </c>
      <c r="E20" s="119"/>
      <c r="F20" s="120"/>
      <c r="G20" s="121"/>
      <c r="H20" s="122"/>
      <c r="I20" s="16">
        <f t="shared" si="6"/>
        <v>0</v>
      </c>
      <c r="K20" s="11">
        <f t="shared" si="1"/>
        <v>0</v>
      </c>
      <c r="L20" s="12" t="str">
        <f t="shared" si="2"/>
        <v/>
      </c>
      <c r="M20">
        <f t="shared" si="3"/>
        <v>0</v>
      </c>
      <c r="N20">
        <f t="shared" si="4"/>
        <v>0</v>
      </c>
      <c r="O20">
        <f t="shared" si="5"/>
        <v>0</v>
      </c>
    </row>
    <row r="21" spans="1:15" ht="20.100000000000001" customHeight="1" x14ac:dyDescent="0.15">
      <c r="A21" s="27"/>
      <c r="B21" s="28"/>
      <c r="C21" s="29"/>
      <c r="D21" s="15" t="str">
        <f t="shared" si="0"/>
        <v/>
      </c>
      <c r="E21" s="119"/>
      <c r="F21" s="120"/>
      <c r="G21" s="121"/>
      <c r="H21" s="122"/>
      <c r="I21" s="16">
        <f t="shared" si="6"/>
        <v>0</v>
      </c>
      <c r="K21" s="11">
        <f t="shared" si="1"/>
        <v>0</v>
      </c>
      <c r="L21" s="12" t="str">
        <f t="shared" si="2"/>
        <v/>
      </c>
      <c r="M21">
        <f t="shared" si="3"/>
        <v>0</v>
      </c>
      <c r="N21">
        <f t="shared" si="4"/>
        <v>0</v>
      </c>
      <c r="O21">
        <f t="shared" si="5"/>
        <v>0</v>
      </c>
    </row>
    <row r="22" spans="1:15" ht="20.100000000000001" customHeight="1" x14ac:dyDescent="0.15">
      <c r="A22" s="27"/>
      <c r="B22" s="28"/>
      <c r="C22" s="29"/>
      <c r="D22" s="15" t="str">
        <f t="shared" si="0"/>
        <v/>
      </c>
      <c r="E22" s="119"/>
      <c r="F22" s="120"/>
      <c r="G22" s="121"/>
      <c r="H22" s="122"/>
      <c r="I22" s="16">
        <f t="shared" si="6"/>
        <v>0</v>
      </c>
      <c r="K22" s="11">
        <f t="shared" si="1"/>
        <v>0</v>
      </c>
      <c r="L22" s="12" t="str">
        <f t="shared" si="2"/>
        <v/>
      </c>
      <c r="M22">
        <f t="shared" si="3"/>
        <v>0</v>
      </c>
      <c r="N22">
        <f t="shared" si="4"/>
        <v>0</v>
      </c>
      <c r="O22">
        <f t="shared" si="5"/>
        <v>0</v>
      </c>
    </row>
    <row r="23" spans="1:15" ht="20.100000000000001" customHeight="1" x14ac:dyDescent="0.15">
      <c r="A23" s="27"/>
      <c r="B23" s="28"/>
      <c r="C23" s="29"/>
      <c r="D23" s="15" t="str">
        <f t="shared" si="0"/>
        <v/>
      </c>
      <c r="E23" s="119"/>
      <c r="F23" s="120"/>
      <c r="G23" s="121"/>
      <c r="H23" s="122"/>
      <c r="I23" s="16">
        <f t="shared" si="6"/>
        <v>0</v>
      </c>
      <c r="K23" s="11">
        <f t="shared" si="1"/>
        <v>0</v>
      </c>
      <c r="L23" s="12" t="str">
        <f t="shared" si="2"/>
        <v/>
      </c>
      <c r="M23">
        <f t="shared" si="3"/>
        <v>0</v>
      </c>
      <c r="N23">
        <f t="shared" si="4"/>
        <v>0</v>
      </c>
      <c r="O23">
        <f t="shared" si="5"/>
        <v>0</v>
      </c>
    </row>
    <row r="24" spans="1:15" ht="20.100000000000001" customHeight="1" x14ac:dyDescent="0.15">
      <c r="A24" s="27"/>
      <c r="B24" s="28"/>
      <c r="C24" s="29"/>
      <c r="D24" s="15" t="str">
        <f t="shared" si="0"/>
        <v/>
      </c>
      <c r="E24" s="119"/>
      <c r="F24" s="120"/>
      <c r="G24" s="121"/>
      <c r="H24" s="122"/>
      <c r="I24" s="16">
        <f t="shared" si="6"/>
        <v>0</v>
      </c>
      <c r="K24" s="11">
        <f t="shared" si="1"/>
        <v>0</v>
      </c>
      <c r="L24" s="12" t="str">
        <f t="shared" si="2"/>
        <v/>
      </c>
      <c r="M24">
        <f t="shared" si="3"/>
        <v>0</v>
      </c>
      <c r="N24">
        <f t="shared" si="4"/>
        <v>0</v>
      </c>
      <c r="O24">
        <f t="shared" si="5"/>
        <v>0</v>
      </c>
    </row>
    <row r="25" spans="1:15" ht="20.100000000000001" customHeight="1" thickBot="1" x14ac:dyDescent="0.2">
      <c r="A25" s="30"/>
      <c r="B25" s="31"/>
      <c r="C25" s="32"/>
      <c r="D25" s="17" t="str">
        <f t="shared" si="0"/>
        <v/>
      </c>
      <c r="E25" s="113"/>
      <c r="F25" s="114"/>
      <c r="G25" s="115"/>
      <c r="H25" s="116"/>
      <c r="I25" s="16">
        <f t="shared" si="6"/>
        <v>0</v>
      </c>
      <c r="K25" s="11">
        <f t="shared" si="1"/>
        <v>0</v>
      </c>
      <c r="L25" s="12" t="str">
        <f t="shared" si="2"/>
        <v/>
      </c>
      <c r="M25">
        <f t="shared" si="3"/>
        <v>0</v>
      </c>
      <c r="N25">
        <f t="shared" si="4"/>
        <v>0</v>
      </c>
      <c r="O25">
        <f t="shared" si="5"/>
        <v>0</v>
      </c>
    </row>
    <row r="26" spans="1:15" ht="17.25" customHeight="1" thickTop="1" x14ac:dyDescent="0.15">
      <c r="A26" s="117" t="s">
        <v>1</v>
      </c>
      <c r="B26" s="56">
        <f>K26</f>
        <v>0</v>
      </c>
      <c r="C26" s="57">
        <f>SUM(C15:C25)</f>
        <v>0</v>
      </c>
      <c r="D26" s="58">
        <f>IFERROR(L26,"")</f>
        <v>0</v>
      </c>
      <c r="E26" s="51" t="s">
        <v>13</v>
      </c>
      <c r="F26" s="52">
        <f>M26</f>
        <v>0</v>
      </c>
      <c r="G26" s="51" t="s">
        <v>12</v>
      </c>
      <c r="H26" s="53">
        <f>N26</f>
        <v>0</v>
      </c>
      <c r="I26" s="54">
        <f>O26</f>
        <v>0</v>
      </c>
      <c r="K26" s="11">
        <f>SUM(K15:K25)</f>
        <v>0</v>
      </c>
      <c r="L26" s="12">
        <f>SUM(L15:L25)</f>
        <v>0</v>
      </c>
      <c r="M26">
        <f>SUM(M15:M25)</f>
        <v>0</v>
      </c>
      <c r="N26">
        <f>SUM(N15:N25)</f>
        <v>0</v>
      </c>
      <c r="O26">
        <f>SUM(O15:O25)</f>
        <v>0</v>
      </c>
    </row>
    <row r="27" spans="1:15" ht="12" customHeight="1" thickBot="1" x14ac:dyDescent="0.2">
      <c r="A27" s="118"/>
      <c r="B27" s="50" t="s">
        <v>43</v>
      </c>
      <c r="C27" s="18"/>
      <c r="D27" s="19" t="s">
        <v>42</v>
      </c>
      <c r="E27" s="20"/>
      <c r="F27" s="21" t="s">
        <v>41</v>
      </c>
      <c r="G27" s="20"/>
      <c r="H27" s="42" t="s">
        <v>41</v>
      </c>
      <c r="I27" s="55" t="s">
        <v>40</v>
      </c>
      <c r="K27" s="11"/>
      <c r="L27" s="12"/>
    </row>
    <row r="28" spans="1:15" ht="6.75" customHeight="1" x14ac:dyDescent="0.15">
      <c r="A28" s="22"/>
      <c r="B28" s="22"/>
      <c r="C28" s="22"/>
      <c r="D28" s="22"/>
      <c r="E28" s="22"/>
      <c r="F28" s="22"/>
      <c r="G28" s="23"/>
      <c r="H28" s="22"/>
      <c r="I28" s="22"/>
    </row>
    <row r="29" spans="1:15" ht="20.100000000000001" customHeight="1" x14ac:dyDescent="0.15">
      <c r="A29" s="13" t="s">
        <v>2</v>
      </c>
      <c r="B29" s="13"/>
      <c r="C29" s="13"/>
      <c r="D29" s="13"/>
      <c r="E29" s="13"/>
      <c r="F29" s="13"/>
      <c r="G29" s="13"/>
      <c r="H29" s="13"/>
      <c r="I29" s="13"/>
      <c r="J29" s="1"/>
      <c r="K29" s="1"/>
      <c r="L29" s="1"/>
    </row>
    <row r="30" spans="1:15" ht="20.100000000000001" customHeight="1" x14ac:dyDescent="0.15">
      <c r="A30" s="110" t="s">
        <v>58</v>
      </c>
      <c r="B30" s="110"/>
      <c r="C30" s="110"/>
      <c r="D30" s="91"/>
      <c r="E30" s="111" t="s">
        <v>24</v>
      </c>
      <c r="F30" s="112"/>
      <c r="G30" s="13"/>
      <c r="H30" s="13"/>
      <c r="I30" s="13"/>
      <c r="J30" s="1"/>
      <c r="K30" s="1"/>
      <c r="L30" s="1"/>
    </row>
    <row r="31" spans="1:15" ht="20.100000000000001" customHeight="1" x14ac:dyDescent="0.15">
      <c r="A31" s="91" t="s">
        <v>4</v>
      </c>
      <c r="B31" s="92"/>
      <c r="C31" s="92"/>
      <c r="D31" s="92"/>
      <c r="E31" s="99"/>
      <c r="F31" s="100"/>
      <c r="G31" s="22"/>
      <c r="H31" s="13"/>
      <c r="I31" s="22"/>
    </row>
    <row r="32" spans="1:15" ht="30" customHeight="1" x14ac:dyDescent="0.15">
      <c r="A32" s="103" t="s">
        <v>50</v>
      </c>
      <c r="B32" s="104"/>
      <c r="C32" s="104"/>
      <c r="D32" s="104"/>
      <c r="E32" s="61" t="s">
        <v>65</v>
      </c>
      <c r="F32" s="73"/>
      <c r="G32" s="89" t="s">
        <v>48</v>
      </c>
      <c r="H32" s="90"/>
      <c r="I32" s="90"/>
      <c r="J32" s="1"/>
      <c r="K32" s="8">
        <f>$F$32*1000</f>
        <v>0</v>
      </c>
      <c r="L32" s="8" t="s">
        <v>57</v>
      </c>
      <c r="M32" s="7"/>
    </row>
    <row r="33" spans="1:13" ht="30" customHeight="1" thickBot="1" x14ac:dyDescent="0.2">
      <c r="A33" s="96" t="s">
        <v>60</v>
      </c>
      <c r="B33" s="97"/>
      <c r="C33" s="97"/>
      <c r="D33" s="97"/>
      <c r="E33" s="60" t="s">
        <v>66</v>
      </c>
      <c r="F33" s="62"/>
      <c r="G33" s="89" t="s">
        <v>51</v>
      </c>
      <c r="H33" s="90"/>
      <c r="I33" s="90"/>
      <c r="J33" s="4"/>
      <c r="K33" s="8">
        <f>F33*1000</f>
        <v>0</v>
      </c>
      <c r="L33" s="8" t="s">
        <v>57</v>
      </c>
    </row>
    <row r="34" spans="1:13" ht="20.100000000000001" customHeight="1" thickBot="1" x14ac:dyDescent="0.2">
      <c r="A34" s="103" t="s">
        <v>31</v>
      </c>
      <c r="B34" s="104"/>
      <c r="C34" s="104"/>
      <c r="D34" s="104"/>
      <c r="E34" s="45" t="s">
        <v>68</v>
      </c>
      <c r="F34" s="46">
        <f>IF(AND($E$31="大部分が屋内",$E$30="有り",$K$32*0.3&lt;=$H$26),$K$32*0.3,IF(AND($E$31="大部分が屋内",$E$30="有り",$K$32*0.3&gt;$H$26),$H$26,IF(AND($E$31="大部分が屋内",$E$30="無し",$K$32*0.3&lt;=$K$33),$K$32*0.3,IF(AND($E$31="大部分が屋内",$E$30="無し",$K$32*0.3&gt;$K$33),$K$33,0))))</f>
        <v>0</v>
      </c>
      <c r="G34" s="48"/>
      <c r="H34" s="48"/>
      <c r="I34" s="48"/>
      <c r="J34" s="4"/>
      <c r="K34" s="4"/>
      <c r="L34" s="4"/>
    </row>
    <row r="35" spans="1:13" ht="6.75" customHeight="1" x14ac:dyDescent="0.15">
      <c r="A35" s="22"/>
      <c r="B35" s="22"/>
      <c r="C35" s="22"/>
      <c r="D35" s="22"/>
      <c r="E35" s="22"/>
      <c r="F35" s="22"/>
      <c r="G35" s="48"/>
      <c r="H35" s="48"/>
      <c r="I35" s="48"/>
    </row>
    <row r="36" spans="1:13" ht="20.100000000000001" customHeight="1" x14ac:dyDescent="0.15">
      <c r="A36" s="24" t="s">
        <v>6</v>
      </c>
      <c r="B36" s="13"/>
      <c r="C36" s="13"/>
      <c r="D36" s="13"/>
      <c r="E36" s="13"/>
      <c r="F36" s="22"/>
      <c r="G36" s="48"/>
      <c r="H36" s="48"/>
      <c r="I36" s="48"/>
      <c r="J36" s="3"/>
      <c r="K36" s="3"/>
      <c r="L36" s="3"/>
      <c r="M36" s="3"/>
    </row>
    <row r="37" spans="1:13" ht="20.100000000000001" customHeight="1" thickBot="1" x14ac:dyDescent="0.2">
      <c r="A37" s="91" t="s">
        <v>5</v>
      </c>
      <c r="B37" s="92"/>
      <c r="C37" s="92"/>
      <c r="D37" s="98"/>
      <c r="E37" s="99"/>
      <c r="F37" s="100"/>
      <c r="G37" s="47"/>
      <c r="H37" s="47"/>
      <c r="I37" s="47"/>
      <c r="J37" s="3"/>
      <c r="K37" s="3"/>
      <c r="L37" s="3"/>
      <c r="M37" s="3"/>
    </row>
    <row r="38" spans="1:13" ht="20.100000000000001" customHeight="1" thickBot="1" x14ac:dyDescent="0.2">
      <c r="A38" s="91" t="s">
        <v>21</v>
      </c>
      <c r="B38" s="92"/>
      <c r="C38" s="92"/>
      <c r="D38" s="92"/>
      <c r="E38" s="101">
        <f>IF(AND($E$37="売電無し",$E$30="無し"),$K$33-$F$34,IF(AND($E$37="売電無し",$E$30="有り"),$H$26-F34,0))</f>
        <v>0</v>
      </c>
      <c r="F38" s="102"/>
      <c r="G38" s="48"/>
      <c r="H38" s="48"/>
      <c r="I38" s="48"/>
      <c r="J38" s="3"/>
      <c r="K38" s="3"/>
      <c r="L38" s="3"/>
      <c r="M38" s="3"/>
    </row>
    <row r="39" spans="1:13" ht="8.25" customHeight="1" x14ac:dyDescent="0.15">
      <c r="A39" s="13"/>
      <c r="B39" s="13"/>
      <c r="C39" s="13"/>
      <c r="D39" s="13"/>
      <c r="E39" s="13"/>
      <c r="F39" s="13"/>
      <c r="G39" s="13"/>
      <c r="H39" s="13"/>
      <c r="I39" s="13"/>
      <c r="J39" s="3"/>
      <c r="K39" s="3"/>
      <c r="L39" s="3"/>
      <c r="M39" s="3"/>
    </row>
    <row r="40" spans="1:13" ht="20.100000000000001" customHeight="1" x14ac:dyDescent="0.15">
      <c r="A40" s="13" t="s">
        <v>8</v>
      </c>
      <c r="B40" s="13"/>
      <c r="C40" s="13"/>
      <c r="D40" s="13"/>
      <c r="E40" s="13"/>
      <c r="F40" s="13"/>
      <c r="G40" s="13"/>
      <c r="H40" s="13"/>
      <c r="I40" s="13"/>
      <c r="J40" s="3"/>
      <c r="K40" s="3"/>
      <c r="L40" s="3"/>
      <c r="M40" s="3"/>
    </row>
    <row r="41" spans="1:13" ht="33" customHeight="1" thickBot="1" x14ac:dyDescent="0.2">
      <c r="A41" s="105"/>
      <c r="B41" s="106"/>
      <c r="C41" s="107"/>
      <c r="D41" s="76" t="s">
        <v>69</v>
      </c>
      <c r="E41" s="108" t="s">
        <v>64</v>
      </c>
      <c r="F41" s="109"/>
      <c r="G41" s="13"/>
      <c r="H41" s="13"/>
      <c r="I41" s="13"/>
      <c r="J41" s="3"/>
      <c r="K41" s="3"/>
      <c r="L41" s="3"/>
      <c r="M41" s="3"/>
    </row>
    <row r="42" spans="1:13" ht="20.100000000000001" customHeight="1" thickBot="1" x14ac:dyDescent="0.2">
      <c r="A42" s="91" t="s">
        <v>67</v>
      </c>
      <c r="B42" s="92"/>
      <c r="C42" s="93"/>
      <c r="D42" s="33"/>
      <c r="E42" s="94" t="str">
        <f>IFERROR(IF($E$30="有り",ROUND($F$26*$D$42/$D$44,0),IF($E$30="無し",ROUND($F$26+$K$33*$D$42/$D$44,0))),"")</f>
        <v/>
      </c>
      <c r="F42" s="95"/>
      <c r="G42" s="13"/>
      <c r="H42" s="13"/>
      <c r="I42" s="13"/>
      <c r="J42" s="3"/>
      <c r="K42" s="3"/>
      <c r="L42" s="3"/>
      <c r="M42" s="3"/>
    </row>
    <row r="43" spans="1:13" ht="20.100000000000001" customHeight="1" thickBot="1" x14ac:dyDescent="0.2">
      <c r="A43" s="91" t="s">
        <v>7</v>
      </c>
      <c r="B43" s="92"/>
      <c r="C43" s="93"/>
      <c r="D43" s="33"/>
      <c r="E43" s="94" t="str">
        <f>IFERROR(IF($E$30="有り",ROUND($F$26*$D$43/$D$44,0),IF($E$30="無し",ROUND($K$33*$D$43/$D$44,0))),"")</f>
        <v/>
      </c>
      <c r="F43" s="95"/>
      <c r="G43" s="13"/>
      <c r="H43" s="13"/>
      <c r="I43" s="13"/>
      <c r="J43" s="3"/>
      <c r="K43" s="3"/>
      <c r="L43" s="3"/>
      <c r="M43" s="3"/>
    </row>
    <row r="44" spans="1:13" ht="20.100000000000001" customHeight="1" x14ac:dyDescent="0.15">
      <c r="A44" s="84" t="s">
        <v>1</v>
      </c>
      <c r="B44" s="85"/>
      <c r="C44" s="86"/>
      <c r="D44" s="25">
        <f>D42+D43</f>
        <v>0</v>
      </c>
      <c r="E44" s="87" t="str">
        <f>IFERROR(E42+E43,"")</f>
        <v/>
      </c>
      <c r="F44" s="88"/>
      <c r="G44" s="26"/>
      <c r="H44" s="26"/>
      <c r="I44" s="26"/>
      <c r="J44" s="5"/>
      <c r="K44" s="5"/>
      <c r="L44" s="5"/>
      <c r="M44" s="3"/>
    </row>
    <row r="45" spans="1:13" ht="5.25" customHeight="1" x14ac:dyDescent="0.15">
      <c r="A45" s="75"/>
      <c r="B45" s="75"/>
      <c r="C45" s="75"/>
      <c r="D45" s="75"/>
      <c r="E45" s="75"/>
      <c r="F45" s="75"/>
      <c r="G45" s="75"/>
      <c r="H45" s="75"/>
      <c r="I45" s="75"/>
      <c r="J45" s="5"/>
      <c r="K45" s="5"/>
      <c r="L45" s="5"/>
      <c r="M45" s="3"/>
    </row>
    <row r="46" spans="1:13" ht="33" customHeight="1" x14ac:dyDescent="0.15">
      <c r="A46" s="137" t="s">
        <v>70</v>
      </c>
      <c r="B46" s="137"/>
      <c r="C46" s="137"/>
      <c r="D46" s="137"/>
      <c r="E46" s="137"/>
      <c r="F46" s="137"/>
      <c r="G46" s="137"/>
      <c r="H46" s="137"/>
      <c r="I46" s="137"/>
    </row>
    <row r="47" spans="1:13" ht="18" customHeight="1" x14ac:dyDescent="0.15">
      <c r="A47" s="136" t="s">
        <v>54</v>
      </c>
      <c r="B47" s="136"/>
      <c r="C47" s="136"/>
      <c r="D47" s="136"/>
      <c r="E47" s="136"/>
      <c r="F47" s="136"/>
      <c r="G47" s="136"/>
      <c r="H47" s="136"/>
      <c r="I47" s="136"/>
    </row>
    <row r="48" spans="1:13" x14ac:dyDescent="0.15">
      <c r="A48" s="136"/>
      <c r="B48" s="136"/>
      <c r="C48" s="136"/>
      <c r="D48" s="136"/>
      <c r="E48" s="136"/>
      <c r="F48" s="136"/>
      <c r="G48" s="136"/>
      <c r="H48" s="136"/>
      <c r="I48" s="136"/>
    </row>
  </sheetData>
  <sheetProtection password="CC51" sheet="1" objects="1" scenarios="1" selectLockedCells="1"/>
  <mergeCells count="57">
    <mergeCell ref="A47:I48"/>
    <mergeCell ref="A46:I46"/>
    <mergeCell ref="E15:F15"/>
    <mergeCell ref="G15:H15"/>
    <mergeCell ref="E16:F16"/>
    <mergeCell ref="G16:H16"/>
    <mergeCell ref="E18:F18"/>
    <mergeCell ref="G18:H18"/>
    <mergeCell ref="E19:F19"/>
    <mergeCell ref="G19:H19"/>
    <mergeCell ref="E17:F17"/>
    <mergeCell ref="G17:H17"/>
    <mergeCell ref="E20:F20"/>
    <mergeCell ref="G20:H20"/>
    <mergeCell ref="E21:F21"/>
    <mergeCell ref="G21:H21"/>
    <mergeCell ref="A13:A14"/>
    <mergeCell ref="B13:B14"/>
    <mergeCell ref="C13:C14"/>
    <mergeCell ref="D13:I13"/>
    <mergeCell ref="E14:F14"/>
    <mergeCell ref="G14:H14"/>
    <mergeCell ref="A1:I1"/>
    <mergeCell ref="B3:I3"/>
    <mergeCell ref="A5:A8"/>
    <mergeCell ref="A11:D11"/>
    <mergeCell ref="E11:F11"/>
    <mergeCell ref="E25:F25"/>
    <mergeCell ref="G25:H25"/>
    <mergeCell ref="A26:A27"/>
    <mergeCell ref="E22:F22"/>
    <mergeCell ref="G22:H22"/>
    <mergeCell ref="E23:F23"/>
    <mergeCell ref="G23:H23"/>
    <mergeCell ref="E24:F24"/>
    <mergeCell ref="G24:H24"/>
    <mergeCell ref="A30:D30"/>
    <mergeCell ref="E30:F30"/>
    <mergeCell ref="A31:D31"/>
    <mergeCell ref="E31:F31"/>
    <mergeCell ref="A32:D32"/>
    <mergeCell ref="A44:C44"/>
    <mergeCell ref="E44:F44"/>
    <mergeCell ref="G32:I32"/>
    <mergeCell ref="G33:I33"/>
    <mergeCell ref="A43:C43"/>
    <mergeCell ref="E43:F43"/>
    <mergeCell ref="A42:C42"/>
    <mergeCell ref="E42:F42"/>
    <mergeCell ref="A33:D33"/>
    <mergeCell ref="A37:D37"/>
    <mergeCell ref="E37:F37"/>
    <mergeCell ref="A38:D38"/>
    <mergeCell ref="E38:F38"/>
    <mergeCell ref="A34:D34"/>
    <mergeCell ref="A41:C41"/>
    <mergeCell ref="E41:F41"/>
  </mergeCells>
  <phoneticPr fontId="1"/>
  <conditionalFormatting sqref="E33:F33">
    <cfRule type="expression" dxfId="92" priority="91">
      <formula>$E$30="無し"</formula>
    </cfRule>
  </conditionalFormatting>
  <conditionalFormatting sqref="E32:F32">
    <cfRule type="expression" dxfId="91" priority="90">
      <formula>$E$31="大部分が屋内"</formula>
    </cfRule>
  </conditionalFormatting>
  <conditionalFormatting sqref="A9">
    <cfRule type="expression" dxfId="90" priority="89" stopIfTrue="1">
      <formula>$A$9&lt;&gt;2</formula>
    </cfRule>
  </conditionalFormatting>
  <conditionalFormatting sqref="B3:I3">
    <cfRule type="expression" dxfId="89" priority="82" stopIfTrue="1">
      <formula>$A$9&lt;&gt;2</formula>
    </cfRule>
    <cfRule type="expression" dxfId="88" priority="83" stopIfTrue="1">
      <formula>$A$9&lt;&gt;2</formula>
    </cfRule>
    <cfRule type="expression" dxfId="87" priority="84" stopIfTrue="1">
      <formula>$A$9&lt;&gt;2</formula>
    </cfRule>
    <cfRule type="expression" dxfId="86" priority="85" stopIfTrue="1">
      <formula>$A$9&lt;&gt;2</formula>
    </cfRule>
    <cfRule type="expression" dxfId="85" priority="86" stopIfTrue="1">
      <formula>$A$9&lt;&gt;2</formula>
    </cfRule>
    <cfRule type="expression" dxfId="84" priority="87" stopIfTrue="1">
      <formula>$A$9&lt;&gt;2</formula>
    </cfRule>
    <cfRule type="expression" dxfId="83" priority="88" stopIfTrue="1">
      <formula>$A$9&lt;&gt;2</formula>
    </cfRule>
  </conditionalFormatting>
  <conditionalFormatting sqref="E11:F11">
    <cfRule type="expression" dxfId="82" priority="80" stopIfTrue="1">
      <formula>$A$9&lt;&gt;2</formula>
    </cfRule>
    <cfRule type="expression" dxfId="81" priority="81" stopIfTrue="1">
      <formula>$A$9&lt;&gt;2</formula>
    </cfRule>
  </conditionalFormatting>
  <conditionalFormatting sqref="A15">
    <cfRule type="expression" dxfId="80" priority="79" stopIfTrue="1">
      <formula>$A$9&lt;&gt;2</formula>
    </cfRule>
  </conditionalFormatting>
  <conditionalFormatting sqref="B15">
    <cfRule type="expression" dxfId="79" priority="78" stopIfTrue="1">
      <formula>$A$9&lt;&gt;2</formula>
    </cfRule>
  </conditionalFormatting>
  <conditionalFormatting sqref="C15">
    <cfRule type="expression" dxfId="78" priority="77" stopIfTrue="1">
      <formula>$A$9&lt;&gt;2</formula>
    </cfRule>
  </conditionalFormatting>
  <conditionalFormatting sqref="E15:F15">
    <cfRule type="expression" dxfId="77" priority="75" stopIfTrue="1">
      <formula>$A$9&lt;&gt;2</formula>
    </cfRule>
    <cfRule type="expression" dxfId="76" priority="76" stopIfTrue="1">
      <formula>$A$9&lt;&gt;2</formula>
    </cfRule>
  </conditionalFormatting>
  <conditionalFormatting sqref="G15:H15">
    <cfRule type="expression" dxfId="75" priority="73" stopIfTrue="1">
      <formula>$A$9&lt;&gt;2</formula>
    </cfRule>
    <cfRule type="expression" dxfId="74" priority="74" stopIfTrue="1">
      <formula>$A$9&lt;&gt;2</formula>
    </cfRule>
  </conditionalFormatting>
  <conditionalFormatting sqref="A16">
    <cfRule type="expression" dxfId="73" priority="72" stopIfTrue="1">
      <formula>$A$9&lt;&gt;2</formula>
    </cfRule>
  </conditionalFormatting>
  <conditionalFormatting sqref="B16">
    <cfRule type="expression" dxfId="72" priority="71" stopIfTrue="1">
      <formula>$A$9&lt;&gt;2</formula>
    </cfRule>
  </conditionalFormatting>
  <conditionalFormatting sqref="C16">
    <cfRule type="expression" dxfId="71" priority="70" stopIfTrue="1">
      <formula>$A$9&lt;&gt;2</formula>
    </cfRule>
  </conditionalFormatting>
  <conditionalFormatting sqref="E16:F16">
    <cfRule type="expression" dxfId="70" priority="68" stopIfTrue="1">
      <formula>$A$9&lt;&gt;2</formula>
    </cfRule>
    <cfRule type="expression" dxfId="69" priority="69" stopIfTrue="1">
      <formula>$A$9&lt;&gt;2</formula>
    </cfRule>
  </conditionalFormatting>
  <conditionalFormatting sqref="G16:H16">
    <cfRule type="expression" dxfId="68" priority="66" stopIfTrue="1">
      <formula>$A$9&lt;&gt;2</formula>
    </cfRule>
    <cfRule type="expression" dxfId="67" priority="67" stopIfTrue="1">
      <formula>$A$9&lt;&gt;2</formula>
    </cfRule>
  </conditionalFormatting>
  <conditionalFormatting sqref="A17">
    <cfRule type="expression" dxfId="66" priority="65" stopIfTrue="1">
      <formula>$A$9&lt;&gt;2</formula>
    </cfRule>
  </conditionalFormatting>
  <conditionalFormatting sqref="B17">
    <cfRule type="expression" dxfId="65" priority="64" stopIfTrue="1">
      <formula>$A$9&lt;&gt;2</formula>
    </cfRule>
  </conditionalFormatting>
  <conditionalFormatting sqref="C17">
    <cfRule type="expression" dxfId="64" priority="63" stopIfTrue="1">
      <formula>$A$9&lt;&gt;2</formula>
    </cfRule>
  </conditionalFormatting>
  <conditionalFormatting sqref="E17:F17">
    <cfRule type="expression" dxfId="63" priority="61" stopIfTrue="1">
      <formula>$A$9&lt;&gt;2</formula>
    </cfRule>
    <cfRule type="expression" dxfId="62" priority="62" stopIfTrue="1">
      <formula>$A$9&lt;&gt;2</formula>
    </cfRule>
  </conditionalFormatting>
  <conditionalFormatting sqref="G17:H17">
    <cfRule type="expression" dxfId="61" priority="59" stopIfTrue="1">
      <formula>$A$9&lt;&gt;2</formula>
    </cfRule>
    <cfRule type="expression" dxfId="60" priority="60" stopIfTrue="1">
      <formula>$A$9&lt;&gt;2</formula>
    </cfRule>
  </conditionalFormatting>
  <conditionalFormatting sqref="A18">
    <cfRule type="expression" dxfId="59" priority="58" stopIfTrue="1">
      <formula>$A$9&lt;&gt;2</formula>
    </cfRule>
  </conditionalFormatting>
  <conditionalFormatting sqref="B18">
    <cfRule type="expression" dxfId="58" priority="57" stopIfTrue="1">
      <formula>$A$9&lt;&gt;2</formula>
    </cfRule>
  </conditionalFormatting>
  <conditionalFormatting sqref="C18">
    <cfRule type="expression" dxfId="57" priority="56" stopIfTrue="1">
      <formula>$A$9&lt;&gt;2</formula>
    </cfRule>
  </conditionalFormatting>
  <conditionalFormatting sqref="E18:F18">
    <cfRule type="expression" dxfId="56" priority="55" stopIfTrue="1">
      <formula>$A$9&lt;&gt;2</formula>
    </cfRule>
  </conditionalFormatting>
  <conditionalFormatting sqref="E18:F18">
    <cfRule type="expression" dxfId="55" priority="54" stopIfTrue="1">
      <formula>$A$9&lt;&gt;2</formula>
    </cfRule>
  </conditionalFormatting>
  <conditionalFormatting sqref="G18:H18">
    <cfRule type="expression" dxfId="54" priority="53" stopIfTrue="1">
      <formula>$A$9&lt;&gt;2</formula>
    </cfRule>
  </conditionalFormatting>
  <conditionalFormatting sqref="G18:H18">
    <cfRule type="expression" dxfId="53" priority="52" stopIfTrue="1">
      <formula>$A$9&lt;&gt;2</formula>
    </cfRule>
  </conditionalFormatting>
  <conditionalFormatting sqref="A19">
    <cfRule type="expression" dxfId="52" priority="51" stopIfTrue="1">
      <formula>$A$9&lt;&gt;2</formula>
    </cfRule>
  </conditionalFormatting>
  <conditionalFormatting sqref="B19">
    <cfRule type="expression" dxfId="51" priority="50" stopIfTrue="1">
      <formula>$A$9&lt;&gt;2</formula>
    </cfRule>
  </conditionalFormatting>
  <conditionalFormatting sqref="C19">
    <cfRule type="expression" dxfId="50" priority="49" stopIfTrue="1">
      <formula>$A$9&lt;&gt;2</formula>
    </cfRule>
  </conditionalFormatting>
  <conditionalFormatting sqref="E19:F19">
    <cfRule type="expression" dxfId="49" priority="48" stopIfTrue="1">
      <formula>$A$9&lt;&gt;2</formula>
    </cfRule>
  </conditionalFormatting>
  <conditionalFormatting sqref="E19:F19">
    <cfRule type="expression" dxfId="48" priority="47" stopIfTrue="1">
      <formula>$A$9&lt;&gt;2</formula>
    </cfRule>
  </conditionalFormatting>
  <conditionalFormatting sqref="G19:H19">
    <cfRule type="expression" dxfId="47" priority="46" stopIfTrue="1">
      <formula>$A$9&lt;&gt;2</formula>
    </cfRule>
  </conditionalFormatting>
  <conditionalFormatting sqref="G19:H19">
    <cfRule type="expression" dxfId="46" priority="45" stopIfTrue="1">
      <formula>$A$9&lt;&gt;2</formula>
    </cfRule>
  </conditionalFormatting>
  <conditionalFormatting sqref="A20">
    <cfRule type="expression" dxfId="45" priority="44" stopIfTrue="1">
      <formula>$A$9&lt;&gt;2</formula>
    </cfRule>
  </conditionalFormatting>
  <conditionalFormatting sqref="B20">
    <cfRule type="expression" dxfId="44" priority="43" stopIfTrue="1">
      <formula>$A$9&lt;&gt;2</formula>
    </cfRule>
  </conditionalFormatting>
  <conditionalFormatting sqref="C20">
    <cfRule type="expression" dxfId="43" priority="42" stopIfTrue="1">
      <formula>$A$9&lt;&gt;2</formula>
    </cfRule>
  </conditionalFormatting>
  <conditionalFormatting sqref="E20:F20">
    <cfRule type="expression" dxfId="42" priority="41" stopIfTrue="1">
      <formula>$A$9&lt;&gt;2</formula>
    </cfRule>
  </conditionalFormatting>
  <conditionalFormatting sqref="E20:F20">
    <cfRule type="expression" dxfId="41" priority="40" stopIfTrue="1">
      <formula>$A$9&lt;&gt;2</formula>
    </cfRule>
  </conditionalFormatting>
  <conditionalFormatting sqref="G20:H20">
    <cfRule type="expression" dxfId="40" priority="39" stopIfTrue="1">
      <formula>$A$9&lt;&gt;2</formula>
    </cfRule>
  </conditionalFormatting>
  <conditionalFormatting sqref="G20:H20">
    <cfRule type="expression" dxfId="39" priority="38" stopIfTrue="1">
      <formula>$A$9&lt;&gt;2</formula>
    </cfRule>
  </conditionalFormatting>
  <conditionalFormatting sqref="A21">
    <cfRule type="expression" dxfId="38" priority="37" stopIfTrue="1">
      <formula>$A$9&lt;&gt;2</formula>
    </cfRule>
  </conditionalFormatting>
  <conditionalFormatting sqref="B21">
    <cfRule type="expression" dxfId="37" priority="36" stopIfTrue="1">
      <formula>$A$9&lt;&gt;2</formula>
    </cfRule>
  </conditionalFormatting>
  <conditionalFormatting sqref="C21">
    <cfRule type="expression" dxfId="36" priority="35" stopIfTrue="1">
      <formula>$A$9&lt;&gt;2</formula>
    </cfRule>
  </conditionalFormatting>
  <conditionalFormatting sqref="E21:F21">
    <cfRule type="expression" dxfId="35" priority="34" stopIfTrue="1">
      <formula>$A$9&lt;&gt;2</formula>
    </cfRule>
  </conditionalFormatting>
  <conditionalFormatting sqref="E21:F21">
    <cfRule type="expression" dxfId="34" priority="33" stopIfTrue="1">
      <formula>$A$9&lt;&gt;2</formula>
    </cfRule>
  </conditionalFormatting>
  <conditionalFormatting sqref="G21:H21">
    <cfRule type="expression" dxfId="33" priority="32" stopIfTrue="1">
      <formula>$A$9&lt;&gt;2</formula>
    </cfRule>
  </conditionalFormatting>
  <conditionalFormatting sqref="G21:H21">
    <cfRule type="expression" dxfId="32" priority="31" stopIfTrue="1">
      <formula>$A$9&lt;&gt;2</formula>
    </cfRule>
  </conditionalFormatting>
  <conditionalFormatting sqref="A22">
    <cfRule type="expression" dxfId="31" priority="30" stopIfTrue="1">
      <formula>$A$9&lt;&gt;2</formula>
    </cfRule>
  </conditionalFormatting>
  <conditionalFormatting sqref="B22">
    <cfRule type="expression" dxfId="30" priority="29" stopIfTrue="1">
      <formula>$A$9&lt;&gt;2</formula>
    </cfRule>
  </conditionalFormatting>
  <conditionalFormatting sqref="C22">
    <cfRule type="expression" dxfId="29" priority="28" stopIfTrue="1">
      <formula>$A$9&lt;&gt;2</formula>
    </cfRule>
  </conditionalFormatting>
  <conditionalFormatting sqref="E22:F22">
    <cfRule type="expression" dxfId="28" priority="27" stopIfTrue="1">
      <formula>$A$9&lt;&gt;2</formula>
    </cfRule>
  </conditionalFormatting>
  <conditionalFormatting sqref="E22:F22">
    <cfRule type="expression" dxfId="27" priority="26" stopIfTrue="1">
      <formula>$A$9&lt;&gt;2</formula>
    </cfRule>
  </conditionalFormatting>
  <conditionalFormatting sqref="G22:H22">
    <cfRule type="expression" dxfId="26" priority="25" stopIfTrue="1">
      <formula>$A$9&lt;&gt;2</formula>
    </cfRule>
  </conditionalFormatting>
  <conditionalFormatting sqref="G22:H22">
    <cfRule type="expression" dxfId="25" priority="24" stopIfTrue="1">
      <formula>$A$9&lt;&gt;2</formula>
    </cfRule>
  </conditionalFormatting>
  <conditionalFormatting sqref="A23">
    <cfRule type="expression" dxfId="24" priority="23" stopIfTrue="1">
      <formula>$A$9&lt;&gt;2</formula>
    </cfRule>
  </conditionalFormatting>
  <conditionalFormatting sqref="B23">
    <cfRule type="expression" dxfId="23" priority="22" stopIfTrue="1">
      <formula>$A$9&lt;&gt;2</formula>
    </cfRule>
  </conditionalFormatting>
  <conditionalFormatting sqref="C23">
    <cfRule type="expression" dxfId="22" priority="21" stopIfTrue="1">
      <formula>$A$9&lt;&gt;2</formula>
    </cfRule>
  </conditionalFormatting>
  <conditionalFormatting sqref="E23:F23">
    <cfRule type="expression" dxfId="21" priority="20" stopIfTrue="1">
      <formula>$A$9&lt;&gt;2</formula>
    </cfRule>
  </conditionalFormatting>
  <conditionalFormatting sqref="E23:F23">
    <cfRule type="expression" dxfId="20" priority="19" stopIfTrue="1">
      <formula>$A$9&lt;&gt;2</formula>
    </cfRule>
  </conditionalFormatting>
  <conditionalFormatting sqref="G23:H23">
    <cfRule type="expression" dxfId="19" priority="18" stopIfTrue="1">
      <formula>$A$9&lt;&gt;2</formula>
    </cfRule>
  </conditionalFormatting>
  <conditionalFormatting sqref="G23:H23">
    <cfRule type="expression" dxfId="18" priority="17" stopIfTrue="1">
      <formula>$A$9&lt;&gt;2</formula>
    </cfRule>
  </conditionalFormatting>
  <conditionalFormatting sqref="A24">
    <cfRule type="expression" dxfId="17" priority="16" stopIfTrue="1">
      <formula>$A$9&lt;&gt;2</formula>
    </cfRule>
  </conditionalFormatting>
  <conditionalFormatting sqref="B24">
    <cfRule type="expression" dxfId="16" priority="15" stopIfTrue="1">
      <formula>$A$9&lt;&gt;2</formula>
    </cfRule>
  </conditionalFormatting>
  <conditionalFormatting sqref="C24">
    <cfRule type="expression" dxfId="15" priority="14" stopIfTrue="1">
      <formula>$A$9&lt;&gt;2</formula>
    </cfRule>
  </conditionalFormatting>
  <conditionalFormatting sqref="E24:F24">
    <cfRule type="expression" dxfId="14" priority="13" stopIfTrue="1">
      <formula>$A$9&lt;&gt;2</formula>
    </cfRule>
  </conditionalFormatting>
  <conditionalFormatting sqref="E24:F24">
    <cfRule type="expression" dxfId="13" priority="12" stopIfTrue="1">
      <formula>$A$9&lt;&gt;2</formula>
    </cfRule>
  </conditionalFormatting>
  <conditionalFormatting sqref="G24:H24">
    <cfRule type="expression" dxfId="12" priority="11" stopIfTrue="1">
      <formula>$A$9&lt;&gt;2</formula>
    </cfRule>
  </conditionalFormatting>
  <conditionalFormatting sqref="G24:H24">
    <cfRule type="expression" dxfId="11" priority="10" stopIfTrue="1">
      <formula>$A$9&lt;&gt;2</formula>
    </cfRule>
  </conditionalFormatting>
  <conditionalFormatting sqref="A25">
    <cfRule type="expression" dxfId="10" priority="9" stopIfTrue="1">
      <formula>$A$9&lt;&gt;2</formula>
    </cfRule>
  </conditionalFormatting>
  <conditionalFormatting sqref="B25">
    <cfRule type="expression" dxfId="9" priority="8" stopIfTrue="1">
      <formula>$A$9&lt;&gt;2</formula>
    </cfRule>
  </conditionalFormatting>
  <conditionalFormatting sqref="C25">
    <cfRule type="expression" dxfId="8" priority="7" stopIfTrue="1">
      <formula>$A$9&lt;&gt;2</formula>
    </cfRule>
  </conditionalFormatting>
  <conditionalFormatting sqref="E25:F25">
    <cfRule type="expression" dxfId="7" priority="6" stopIfTrue="1">
      <formula>$A$9&lt;&gt;2</formula>
    </cfRule>
  </conditionalFormatting>
  <conditionalFormatting sqref="E25:F25">
    <cfRule type="expression" dxfId="6" priority="5" stopIfTrue="1">
      <formula>$A$9&lt;&gt;2</formula>
    </cfRule>
  </conditionalFormatting>
  <conditionalFormatting sqref="G25:H25">
    <cfRule type="expression" dxfId="5" priority="4" stopIfTrue="1">
      <formula>$A$9&lt;&gt;2</formula>
    </cfRule>
  </conditionalFormatting>
  <conditionalFormatting sqref="G25:H25">
    <cfRule type="expression" dxfId="4" priority="3" stopIfTrue="1">
      <formula>$A$9&lt;&gt;2</formula>
    </cfRule>
  </conditionalFormatting>
  <conditionalFormatting sqref="D42">
    <cfRule type="expression" dxfId="3" priority="2" stopIfTrue="1">
      <formula>$A$9&lt;&gt;2</formula>
    </cfRule>
  </conditionalFormatting>
  <conditionalFormatting sqref="D43">
    <cfRule type="expression" dxfId="2" priority="1" stopIfTrue="1">
      <formula>$A$9&lt;&gt;2</formula>
    </cfRule>
  </conditionalFormatting>
  <dataValidations count="3">
    <dataValidation type="list" allowBlank="1" showInputMessage="1" showErrorMessage="1" sqref="E37:F37" xr:uid="{00000000-0002-0000-0100-000000000000}">
      <formula1>"売電有り,売電無し"</formula1>
    </dataValidation>
    <dataValidation type="list" allowBlank="1" showInputMessage="1" showErrorMessage="1" sqref="E30:F30" xr:uid="{00000000-0002-0000-0100-000001000000}">
      <formula1>"有り,無し"</formula1>
    </dataValidation>
    <dataValidation type="list" allowBlank="1" showInputMessage="1" showErrorMessage="1" sqref="E31:F31" xr:uid="{00000000-0002-0000-0100-000002000000}">
      <formula1>" 大部分が屋内,大部分が屋外"</formula1>
    </dataValidation>
  </dataValidations>
  <printOptions horizontalCentered="1"/>
  <pageMargins left="0.23622047244094491" right="0.23622047244094491" top="0.74803149606299213" bottom="0.35433070866141736" header="0.31496062992125984" footer="0.31496062992125984"/>
  <pageSetup paperSize="9" scale="92" orientation="portrait" r:id="rId1"/>
  <headerFooter>
    <oddHeader>&amp;R【Ver 1.4】</oddHeader>
    <oddFooter>&amp;C© 2018　hyoukakyoukai . All rights reserved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48"/>
  <sheetViews>
    <sheetView view="pageBreakPreview" topLeftCell="A10" zoomScale="85" zoomScaleNormal="100" zoomScaleSheetLayoutView="85" workbookViewId="0">
      <selection activeCell="A33" sqref="A33:D33"/>
    </sheetView>
  </sheetViews>
  <sheetFormatPr defaultRowHeight="13.5" x14ac:dyDescent="0.15"/>
  <cols>
    <col min="1" max="1" width="13.5" customWidth="1"/>
    <col min="2" max="2" width="15.375" customWidth="1"/>
    <col min="3" max="3" width="6" customWidth="1"/>
    <col min="4" max="4" width="15.5" customWidth="1"/>
    <col min="5" max="5" width="3.125" customWidth="1"/>
    <col min="6" max="6" width="13.75" customWidth="1"/>
    <col min="7" max="7" width="2.625" customWidth="1"/>
    <col min="8" max="8" width="13.75" customWidth="1"/>
    <col min="9" max="9" width="20.125" customWidth="1"/>
    <col min="10" max="10" width="1.875" customWidth="1"/>
    <col min="11" max="12" width="15.625" hidden="1" customWidth="1"/>
    <col min="13" max="13" width="15.75" hidden="1" customWidth="1"/>
    <col min="14" max="14" width="14.375" hidden="1" customWidth="1"/>
    <col min="15" max="15" width="15.75" hidden="1" customWidth="1"/>
    <col min="16" max="16" width="9" customWidth="1"/>
    <col min="17" max="17" width="4.25" customWidth="1"/>
  </cols>
  <sheetData>
    <row r="1" spans="1:18" ht="36" customHeight="1" x14ac:dyDescent="0.15">
      <c r="A1" s="123" t="s">
        <v>59</v>
      </c>
      <c r="B1" s="123"/>
      <c r="C1" s="123"/>
      <c r="D1" s="123"/>
      <c r="E1" s="123"/>
      <c r="F1" s="123"/>
      <c r="G1" s="123"/>
      <c r="H1" s="123"/>
      <c r="I1" s="123"/>
      <c r="J1" s="9"/>
      <c r="K1" s="9"/>
      <c r="L1" s="9"/>
    </row>
    <row r="2" spans="1:18" ht="4.5" customHeight="1" x14ac:dyDescent="0.15">
      <c r="A2" s="13"/>
      <c r="B2" s="13"/>
      <c r="C2" s="13"/>
      <c r="D2" s="13"/>
      <c r="E2" s="13"/>
      <c r="F2" s="13"/>
      <c r="G2" s="13"/>
      <c r="H2" s="13"/>
      <c r="I2" s="13"/>
      <c r="J2" s="1"/>
      <c r="K2" s="1"/>
      <c r="L2" s="1"/>
    </row>
    <row r="3" spans="1:18" ht="20.100000000000001" customHeight="1" x14ac:dyDescent="0.15">
      <c r="A3" s="40" t="s">
        <v>0</v>
      </c>
      <c r="B3" s="151" t="s">
        <v>27</v>
      </c>
      <c r="C3" s="152"/>
      <c r="D3" s="152"/>
      <c r="E3" s="152"/>
      <c r="F3" s="152"/>
      <c r="G3" s="152"/>
      <c r="H3" s="152"/>
      <c r="I3" s="153"/>
      <c r="J3" s="2"/>
      <c r="K3" s="2"/>
      <c r="L3" s="2"/>
    </row>
    <row r="4" spans="1:18" ht="7.5" customHeight="1" x14ac:dyDescent="0.15">
      <c r="A4" s="13"/>
      <c r="B4" s="13"/>
      <c r="C4" s="13"/>
      <c r="D4" s="13"/>
      <c r="E4" s="13"/>
      <c r="F4" s="13"/>
      <c r="G4" s="13"/>
      <c r="H4" s="13"/>
      <c r="I4" s="13"/>
      <c r="J4" s="1"/>
      <c r="K4" s="1"/>
      <c r="L4" s="1"/>
    </row>
    <row r="5" spans="1:18" s="13" customFormat="1" ht="16.5" customHeight="1" x14ac:dyDescent="0.15">
      <c r="A5" s="127" t="s">
        <v>23</v>
      </c>
      <c r="B5" s="34" t="s">
        <v>39</v>
      </c>
      <c r="C5" s="35"/>
      <c r="D5" s="35"/>
      <c r="E5" s="35"/>
      <c r="F5" s="35"/>
      <c r="G5" s="35"/>
      <c r="H5" s="35"/>
      <c r="I5" s="36"/>
    </row>
    <row r="6" spans="1:18" s="13" customFormat="1" ht="16.5" customHeight="1" x14ac:dyDescent="0.15">
      <c r="A6" s="128"/>
      <c r="B6" s="37" t="s">
        <v>29</v>
      </c>
      <c r="I6" s="38"/>
    </row>
    <row r="7" spans="1:18" s="13" customFormat="1" ht="16.5" customHeight="1" x14ac:dyDescent="0.15">
      <c r="A7" s="128"/>
      <c r="B7" s="37" t="s">
        <v>35</v>
      </c>
      <c r="I7" s="38"/>
    </row>
    <row r="8" spans="1:18" s="13" customFormat="1" ht="16.5" customHeight="1" x14ac:dyDescent="0.15">
      <c r="A8" s="129"/>
      <c r="B8" s="43" t="s">
        <v>49</v>
      </c>
      <c r="C8" s="39"/>
      <c r="D8" s="39"/>
      <c r="E8" s="39"/>
      <c r="F8" s="39"/>
      <c r="G8" s="39"/>
      <c r="H8" s="39"/>
      <c r="I8" s="41"/>
    </row>
    <row r="9" spans="1:18" ht="7.5" customHeight="1" x14ac:dyDescent="0.15">
      <c r="A9" s="13"/>
      <c r="B9" s="13"/>
      <c r="C9" s="13"/>
      <c r="D9" s="13"/>
      <c r="E9" s="13"/>
      <c r="F9" s="13"/>
      <c r="G9" s="13"/>
      <c r="H9" s="13"/>
      <c r="I9" s="13"/>
      <c r="J9" s="1"/>
      <c r="K9" s="1"/>
      <c r="L9" s="1"/>
    </row>
    <row r="10" spans="1:18" ht="20.100000000000001" customHeight="1" x14ac:dyDescent="0.15">
      <c r="A10" s="13" t="s">
        <v>14</v>
      </c>
      <c r="B10" s="13"/>
      <c r="C10" s="13"/>
      <c r="D10" s="13"/>
      <c r="E10" s="13"/>
      <c r="F10" s="13"/>
      <c r="G10" s="13"/>
      <c r="H10" s="13"/>
      <c r="I10" s="13"/>
      <c r="J10" s="1"/>
      <c r="K10" s="1"/>
      <c r="L10" s="1"/>
    </row>
    <row r="11" spans="1:18" ht="20.100000000000001" customHeight="1" x14ac:dyDescent="0.15">
      <c r="A11" s="91" t="s">
        <v>3</v>
      </c>
      <c r="B11" s="92"/>
      <c r="C11" s="92"/>
      <c r="D11" s="93"/>
      <c r="E11" s="154">
        <v>8</v>
      </c>
      <c r="F11" s="155"/>
      <c r="G11" s="13"/>
      <c r="H11" s="13"/>
      <c r="I11" s="13"/>
      <c r="J11" s="1"/>
      <c r="K11" s="1"/>
      <c r="L11" s="1"/>
      <c r="R11" t="s">
        <v>45</v>
      </c>
    </row>
    <row r="12" spans="1:18" ht="11.25" customHeight="1" x14ac:dyDescent="0.15">
      <c r="A12" s="13"/>
      <c r="B12" s="13"/>
      <c r="C12" s="13"/>
      <c r="D12" s="14"/>
      <c r="E12" s="14"/>
      <c r="F12" s="14"/>
      <c r="G12" s="14"/>
      <c r="H12" s="14"/>
      <c r="I12" s="14"/>
      <c r="J12" s="2"/>
      <c r="K12" s="2"/>
      <c r="L12" s="2"/>
    </row>
    <row r="13" spans="1:18" ht="15.75" customHeight="1" x14ac:dyDescent="0.15">
      <c r="A13" s="132" t="s">
        <v>9</v>
      </c>
      <c r="B13" s="132" t="s">
        <v>10</v>
      </c>
      <c r="C13" s="132" t="s">
        <v>11</v>
      </c>
      <c r="D13" s="133" t="s">
        <v>20</v>
      </c>
      <c r="E13" s="134"/>
      <c r="F13" s="134"/>
      <c r="G13" s="134"/>
      <c r="H13" s="134"/>
      <c r="I13" s="135"/>
      <c r="J13" s="2"/>
      <c r="K13" s="2"/>
      <c r="L13" s="2"/>
      <c r="R13" s="13" t="s">
        <v>26</v>
      </c>
    </row>
    <row r="14" spans="1:18" ht="34.5" customHeight="1" x14ac:dyDescent="0.15">
      <c r="A14" s="132"/>
      <c r="B14" s="132"/>
      <c r="C14" s="132"/>
      <c r="D14" s="49" t="s">
        <v>37</v>
      </c>
      <c r="E14" s="84" t="s">
        <v>38</v>
      </c>
      <c r="F14" s="86"/>
      <c r="G14" s="84" t="s">
        <v>53</v>
      </c>
      <c r="H14" s="86"/>
      <c r="I14" s="49" t="s">
        <v>52</v>
      </c>
      <c r="J14" s="6"/>
      <c r="K14" s="6" t="s">
        <v>16</v>
      </c>
      <c r="L14" s="6" t="s">
        <v>17</v>
      </c>
      <c r="M14" s="6" t="s">
        <v>18</v>
      </c>
      <c r="N14" s="10" t="s">
        <v>19</v>
      </c>
      <c r="O14" s="10" t="s">
        <v>15</v>
      </c>
    </row>
    <row r="15" spans="1:18" ht="20.100000000000001" customHeight="1" x14ac:dyDescent="0.15">
      <c r="A15" s="63" t="s">
        <v>44</v>
      </c>
      <c r="B15" s="64">
        <v>50</v>
      </c>
      <c r="C15" s="65">
        <v>20</v>
      </c>
      <c r="D15" s="15">
        <f t="shared" ref="D15:D25" si="0">IFERROR(ROUND($E$11*K15/$K$26/C15,2),"")</f>
        <v>0.4</v>
      </c>
      <c r="E15" s="147">
        <v>3912</v>
      </c>
      <c r="F15" s="148"/>
      <c r="G15" s="149">
        <v>599</v>
      </c>
      <c r="H15" s="150"/>
      <c r="I15" s="16">
        <f>E15-G15</f>
        <v>3313</v>
      </c>
      <c r="K15" s="11">
        <f t="shared" ref="K15:K25" si="1">$B15*$C15</f>
        <v>1000</v>
      </c>
      <c r="L15" s="12">
        <f t="shared" ref="L15:L25" si="2">IFERROR(($D15*$C15),"")</f>
        <v>8</v>
      </c>
      <c r="M15">
        <f t="shared" ref="M15:M25" si="3">$E15*$C15</f>
        <v>78240</v>
      </c>
      <c r="N15">
        <f t="shared" ref="N15:N25" si="4">$G15*$C15</f>
        <v>11980</v>
      </c>
      <c r="O15">
        <f t="shared" ref="O15:O25" si="5">$I15*$C15</f>
        <v>66260</v>
      </c>
    </row>
    <row r="16" spans="1:18" ht="20.100000000000001" customHeight="1" x14ac:dyDescent="0.15">
      <c r="A16" s="63"/>
      <c r="B16" s="64"/>
      <c r="C16" s="65"/>
      <c r="D16" s="15" t="str">
        <f t="shared" si="0"/>
        <v/>
      </c>
      <c r="E16" s="147"/>
      <c r="F16" s="148"/>
      <c r="G16" s="149"/>
      <c r="H16" s="150"/>
      <c r="I16" s="16">
        <f t="shared" ref="I16:I25" si="6">E16-G16</f>
        <v>0</v>
      </c>
      <c r="K16" s="11">
        <f t="shared" si="1"/>
        <v>0</v>
      </c>
      <c r="L16" s="12" t="str">
        <f t="shared" si="2"/>
        <v/>
      </c>
      <c r="M16">
        <f t="shared" si="3"/>
        <v>0</v>
      </c>
      <c r="N16">
        <f t="shared" si="4"/>
        <v>0</v>
      </c>
      <c r="O16">
        <f t="shared" si="5"/>
        <v>0</v>
      </c>
    </row>
    <row r="17" spans="1:18" ht="20.100000000000001" customHeight="1" x14ac:dyDescent="0.15">
      <c r="A17" s="63"/>
      <c r="B17" s="64"/>
      <c r="C17" s="65"/>
      <c r="D17" s="15" t="str">
        <f t="shared" si="0"/>
        <v/>
      </c>
      <c r="E17" s="147"/>
      <c r="F17" s="148"/>
      <c r="G17" s="149"/>
      <c r="H17" s="150"/>
      <c r="I17" s="16">
        <f t="shared" si="6"/>
        <v>0</v>
      </c>
      <c r="K17" s="11">
        <f t="shared" si="1"/>
        <v>0</v>
      </c>
      <c r="L17" s="12" t="str">
        <f t="shared" si="2"/>
        <v/>
      </c>
      <c r="M17">
        <f t="shared" si="3"/>
        <v>0</v>
      </c>
      <c r="N17">
        <f t="shared" si="4"/>
        <v>0</v>
      </c>
      <c r="O17">
        <f t="shared" si="5"/>
        <v>0</v>
      </c>
    </row>
    <row r="18" spans="1:18" ht="20.100000000000001" customHeight="1" x14ac:dyDescent="0.15">
      <c r="A18" s="63"/>
      <c r="B18" s="64"/>
      <c r="C18" s="65"/>
      <c r="D18" s="15" t="str">
        <f t="shared" si="0"/>
        <v/>
      </c>
      <c r="E18" s="147"/>
      <c r="F18" s="148"/>
      <c r="G18" s="149"/>
      <c r="H18" s="150"/>
      <c r="I18" s="16">
        <f t="shared" si="6"/>
        <v>0</v>
      </c>
      <c r="K18" s="11">
        <f t="shared" si="1"/>
        <v>0</v>
      </c>
      <c r="L18" s="12" t="str">
        <f t="shared" si="2"/>
        <v/>
      </c>
      <c r="M18">
        <f t="shared" si="3"/>
        <v>0</v>
      </c>
      <c r="N18">
        <f t="shared" si="4"/>
        <v>0</v>
      </c>
      <c r="O18">
        <f t="shared" si="5"/>
        <v>0</v>
      </c>
    </row>
    <row r="19" spans="1:18" ht="20.100000000000001" customHeight="1" x14ac:dyDescent="0.15">
      <c r="A19" s="63"/>
      <c r="B19" s="64"/>
      <c r="C19" s="65"/>
      <c r="D19" s="15" t="str">
        <f t="shared" si="0"/>
        <v/>
      </c>
      <c r="E19" s="147"/>
      <c r="F19" s="148"/>
      <c r="G19" s="149"/>
      <c r="H19" s="150"/>
      <c r="I19" s="16">
        <f t="shared" si="6"/>
        <v>0</v>
      </c>
      <c r="K19" s="11">
        <f t="shared" si="1"/>
        <v>0</v>
      </c>
      <c r="L19" s="12" t="str">
        <f t="shared" si="2"/>
        <v/>
      </c>
      <c r="M19">
        <f t="shared" si="3"/>
        <v>0</v>
      </c>
      <c r="N19">
        <f t="shared" si="4"/>
        <v>0</v>
      </c>
      <c r="O19">
        <f t="shared" si="5"/>
        <v>0</v>
      </c>
    </row>
    <row r="20" spans="1:18" ht="20.100000000000001" customHeight="1" x14ac:dyDescent="0.15">
      <c r="A20" s="63"/>
      <c r="B20" s="64"/>
      <c r="C20" s="65"/>
      <c r="D20" s="15" t="str">
        <f t="shared" si="0"/>
        <v/>
      </c>
      <c r="E20" s="147"/>
      <c r="F20" s="148"/>
      <c r="G20" s="149"/>
      <c r="H20" s="150"/>
      <c r="I20" s="16">
        <f t="shared" si="6"/>
        <v>0</v>
      </c>
      <c r="K20" s="11">
        <f t="shared" si="1"/>
        <v>0</v>
      </c>
      <c r="L20" s="12" t="str">
        <f t="shared" si="2"/>
        <v/>
      </c>
      <c r="M20">
        <f t="shared" si="3"/>
        <v>0</v>
      </c>
      <c r="N20">
        <f t="shared" si="4"/>
        <v>0</v>
      </c>
      <c r="O20">
        <f t="shared" si="5"/>
        <v>0</v>
      </c>
    </row>
    <row r="21" spans="1:18" ht="20.100000000000001" customHeight="1" x14ac:dyDescent="0.15">
      <c r="A21" s="63"/>
      <c r="B21" s="64"/>
      <c r="C21" s="65"/>
      <c r="D21" s="15" t="str">
        <f t="shared" si="0"/>
        <v/>
      </c>
      <c r="E21" s="147"/>
      <c r="F21" s="148"/>
      <c r="G21" s="149"/>
      <c r="H21" s="150"/>
      <c r="I21" s="16">
        <f t="shared" si="6"/>
        <v>0</v>
      </c>
      <c r="K21" s="11">
        <f t="shared" si="1"/>
        <v>0</v>
      </c>
      <c r="L21" s="12" t="str">
        <f t="shared" si="2"/>
        <v/>
      </c>
      <c r="M21">
        <f t="shared" si="3"/>
        <v>0</v>
      </c>
      <c r="N21">
        <f t="shared" si="4"/>
        <v>0</v>
      </c>
      <c r="O21">
        <f t="shared" si="5"/>
        <v>0</v>
      </c>
    </row>
    <row r="22" spans="1:18" ht="20.100000000000001" customHeight="1" x14ac:dyDescent="0.15">
      <c r="A22" s="63"/>
      <c r="B22" s="64"/>
      <c r="C22" s="65"/>
      <c r="D22" s="15" t="str">
        <f t="shared" si="0"/>
        <v/>
      </c>
      <c r="E22" s="147"/>
      <c r="F22" s="148"/>
      <c r="G22" s="149"/>
      <c r="H22" s="150"/>
      <c r="I22" s="16">
        <f t="shared" si="6"/>
        <v>0</v>
      </c>
      <c r="K22" s="11">
        <f t="shared" si="1"/>
        <v>0</v>
      </c>
      <c r="L22" s="12" t="str">
        <f t="shared" si="2"/>
        <v/>
      </c>
      <c r="M22">
        <f t="shared" si="3"/>
        <v>0</v>
      </c>
      <c r="N22">
        <f t="shared" si="4"/>
        <v>0</v>
      </c>
      <c r="O22">
        <f t="shared" si="5"/>
        <v>0</v>
      </c>
    </row>
    <row r="23" spans="1:18" ht="20.100000000000001" customHeight="1" x14ac:dyDescent="0.15">
      <c r="A23" s="63"/>
      <c r="B23" s="64"/>
      <c r="C23" s="65"/>
      <c r="D23" s="15" t="str">
        <f t="shared" si="0"/>
        <v/>
      </c>
      <c r="E23" s="147"/>
      <c r="F23" s="148"/>
      <c r="G23" s="149"/>
      <c r="H23" s="150"/>
      <c r="I23" s="16">
        <f t="shared" si="6"/>
        <v>0</v>
      </c>
      <c r="K23" s="11">
        <f t="shared" si="1"/>
        <v>0</v>
      </c>
      <c r="L23" s="12" t="str">
        <f t="shared" si="2"/>
        <v/>
      </c>
      <c r="M23">
        <f t="shared" si="3"/>
        <v>0</v>
      </c>
      <c r="N23">
        <f t="shared" si="4"/>
        <v>0</v>
      </c>
      <c r="O23">
        <f t="shared" si="5"/>
        <v>0</v>
      </c>
    </row>
    <row r="24" spans="1:18" ht="20.100000000000001" customHeight="1" x14ac:dyDescent="0.15">
      <c r="A24" s="63"/>
      <c r="B24" s="64"/>
      <c r="C24" s="65"/>
      <c r="D24" s="15" t="str">
        <f t="shared" si="0"/>
        <v/>
      </c>
      <c r="E24" s="147"/>
      <c r="F24" s="148"/>
      <c r="G24" s="149"/>
      <c r="H24" s="150"/>
      <c r="I24" s="16">
        <f t="shared" si="6"/>
        <v>0</v>
      </c>
      <c r="K24" s="11">
        <f t="shared" si="1"/>
        <v>0</v>
      </c>
      <c r="L24" s="12" t="str">
        <f t="shared" si="2"/>
        <v/>
      </c>
      <c r="M24">
        <f t="shared" si="3"/>
        <v>0</v>
      </c>
      <c r="N24">
        <f t="shared" si="4"/>
        <v>0</v>
      </c>
      <c r="O24">
        <f t="shared" si="5"/>
        <v>0</v>
      </c>
    </row>
    <row r="25" spans="1:18" ht="20.100000000000001" customHeight="1" thickBot="1" x14ac:dyDescent="0.2">
      <c r="A25" s="66"/>
      <c r="B25" s="67"/>
      <c r="C25" s="68"/>
      <c r="D25" s="17" t="str">
        <f t="shared" si="0"/>
        <v/>
      </c>
      <c r="E25" s="141"/>
      <c r="F25" s="142"/>
      <c r="G25" s="143"/>
      <c r="H25" s="144"/>
      <c r="I25" s="16">
        <f t="shared" si="6"/>
        <v>0</v>
      </c>
      <c r="K25" s="11">
        <f t="shared" si="1"/>
        <v>0</v>
      </c>
      <c r="L25" s="12" t="str">
        <f t="shared" si="2"/>
        <v/>
      </c>
      <c r="M25">
        <f t="shared" si="3"/>
        <v>0</v>
      </c>
      <c r="N25">
        <f t="shared" si="4"/>
        <v>0</v>
      </c>
      <c r="O25">
        <f t="shared" si="5"/>
        <v>0</v>
      </c>
    </row>
    <row r="26" spans="1:18" ht="17.25" customHeight="1" thickTop="1" x14ac:dyDescent="0.15">
      <c r="A26" s="117" t="s">
        <v>1</v>
      </c>
      <c r="B26" s="59">
        <f>K26</f>
        <v>1000</v>
      </c>
      <c r="C26" s="57">
        <f>SUM(C15:C25)</f>
        <v>20</v>
      </c>
      <c r="D26" s="58">
        <f>IFERROR(L26,"")</f>
        <v>8</v>
      </c>
      <c r="E26" s="51" t="s">
        <v>13</v>
      </c>
      <c r="F26" s="52">
        <f>M26</f>
        <v>78240</v>
      </c>
      <c r="G26" s="51" t="s">
        <v>12</v>
      </c>
      <c r="H26" s="53">
        <f>N26</f>
        <v>11980</v>
      </c>
      <c r="I26" s="54">
        <f>O26</f>
        <v>66260</v>
      </c>
      <c r="K26" s="11">
        <f>SUM(K15:K25)</f>
        <v>1000</v>
      </c>
      <c r="L26" s="12">
        <f>SUM(L15:L25)</f>
        <v>8</v>
      </c>
      <c r="M26">
        <f>SUM(M15:M25)</f>
        <v>78240</v>
      </c>
      <c r="N26">
        <f>SUM(N15:N25)</f>
        <v>11980</v>
      </c>
      <c r="O26">
        <f>SUM(O15:O25)</f>
        <v>66260</v>
      </c>
    </row>
    <row r="27" spans="1:18" ht="12" customHeight="1" thickBot="1" x14ac:dyDescent="0.2">
      <c r="A27" s="118"/>
      <c r="B27" s="50" t="s">
        <v>43</v>
      </c>
      <c r="C27" s="18"/>
      <c r="D27" s="19" t="s">
        <v>42</v>
      </c>
      <c r="E27" s="20"/>
      <c r="F27" s="21" t="s">
        <v>41</v>
      </c>
      <c r="G27" s="20"/>
      <c r="H27" s="42" t="s">
        <v>41</v>
      </c>
      <c r="I27" s="55" t="s">
        <v>40</v>
      </c>
      <c r="K27" s="11"/>
      <c r="L27" s="12"/>
    </row>
    <row r="28" spans="1:18" ht="6.75" customHeight="1" x14ac:dyDescent="0.25">
      <c r="A28" s="22"/>
      <c r="B28" s="22"/>
      <c r="C28" s="22"/>
      <c r="D28" s="22"/>
      <c r="E28" s="22"/>
      <c r="F28" s="22"/>
      <c r="G28" s="23"/>
      <c r="H28" s="22"/>
      <c r="I28" s="22"/>
      <c r="R28" s="44"/>
    </row>
    <row r="29" spans="1:18" ht="20.100000000000001" customHeight="1" x14ac:dyDescent="0.15">
      <c r="A29" s="13" t="s">
        <v>2</v>
      </c>
      <c r="B29" s="13"/>
      <c r="C29" s="13"/>
      <c r="D29" s="13"/>
      <c r="E29" s="13"/>
      <c r="F29" s="13"/>
      <c r="G29" s="13"/>
      <c r="H29" s="13"/>
      <c r="I29" s="13"/>
      <c r="J29" s="1"/>
      <c r="K29" s="1"/>
      <c r="L29" s="1"/>
    </row>
    <row r="30" spans="1:18" ht="20.100000000000001" customHeight="1" x14ac:dyDescent="0.25">
      <c r="A30" s="110" t="s">
        <v>58</v>
      </c>
      <c r="B30" s="110"/>
      <c r="C30" s="110"/>
      <c r="D30" s="91"/>
      <c r="E30" s="145" t="s">
        <v>24</v>
      </c>
      <c r="F30" s="146"/>
      <c r="G30" s="13"/>
      <c r="H30" s="13"/>
      <c r="I30" s="13"/>
      <c r="J30" s="1"/>
      <c r="K30" s="1"/>
      <c r="L30" s="1"/>
      <c r="R30" s="44" t="s">
        <v>28</v>
      </c>
    </row>
    <row r="31" spans="1:18" ht="20.100000000000001" customHeight="1" x14ac:dyDescent="0.15">
      <c r="A31" s="91" t="s">
        <v>4</v>
      </c>
      <c r="B31" s="92"/>
      <c r="C31" s="92"/>
      <c r="D31" s="92"/>
      <c r="E31" s="139" t="s">
        <v>25</v>
      </c>
      <c r="F31" s="140"/>
      <c r="G31" s="22"/>
      <c r="H31" s="13"/>
      <c r="I31" s="22"/>
    </row>
    <row r="32" spans="1:18" ht="30" customHeight="1" x14ac:dyDescent="0.15">
      <c r="A32" s="103" t="s">
        <v>50</v>
      </c>
      <c r="B32" s="104"/>
      <c r="C32" s="104"/>
      <c r="D32" s="104"/>
      <c r="E32" s="69" t="s">
        <v>30</v>
      </c>
      <c r="F32" s="70">
        <v>771</v>
      </c>
      <c r="G32" s="89" t="s">
        <v>32</v>
      </c>
      <c r="H32" s="90"/>
      <c r="I32" s="90"/>
      <c r="J32" s="1"/>
      <c r="K32" s="8">
        <f>$F$32*1000</f>
        <v>771000</v>
      </c>
      <c r="L32" s="8" t="s">
        <v>22</v>
      </c>
    </row>
    <row r="33" spans="1:18" ht="30" customHeight="1" thickBot="1" x14ac:dyDescent="0.2">
      <c r="A33" s="96" t="s">
        <v>60</v>
      </c>
      <c r="B33" s="97"/>
      <c r="C33" s="97"/>
      <c r="D33" s="97"/>
      <c r="E33" s="60" t="s">
        <v>33</v>
      </c>
      <c r="F33" s="71"/>
      <c r="G33" s="89" t="s">
        <v>36</v>
      </c>
      <c r="H33" s="90"/>
      <c r="I33" s="90"/>
      <c r="J33" s="4"/>
      <c r="K33" s="8">
        <f>F33*1000</f>
        <v>0</v>
      </c>
      <c r="L33" s="8" t="s">
        <v>22</v>
      </c>
    </row>
    <row r="34" spans="1:18" ht="20.100000000000001" customHeight="1" thickBot="1" x14ac:dyDescent="0.2">
      <c r="A34" s="103" t="s">
        <v>31</v>
      </c>
      <c r="B34" s="104"/>
      <c r="C34" s="104"/>
      <c r="D34" s="104"/>
      <c r="E34" s="45" t="s">
        <v>34</v>
      </c>
      <c r="F34" s="46">
        <f>IF(AND($E$31="大部分が屋内",$E$30="有り",$K$32*0.3&lt;=$H$26),$K$32*0.3,IF(AND($E$31="大部分が屋内",$E$30="有り",$K$32*0.3&gt;$H$26),$H$26,IF(AND($E$31="大部分が屋内",$E$30="無し",$K$32*0.3&lt;=$K$33),$K$32*0.3,IF(AND($E$31="大部分が屋内",$E$30="無し",$K$32*0.3&gt;$K$33),$K$33,0))))</f>
        <v>11980</v>
      </c>
      <c r="G34" s="48"/>
      <c r="H34" s="48"/>
      <c r="I34" s="48"/>
      <c r="J34" s="4"/>
      <c r="K34" s="4"/>
      <c r="L34" s="4"/>
    </row>
    <row r="35" spans="1:18" ht="6.75" customHeight="1" x14ac:dyDescent="0.15">
      <c r="A35" s="22"/>
      <c r="B35" s="22"/>
      <c r="C35" s="22"/>
      <c r="D35" s="22"/>
      <c r="E35" s="22"/>
      <c r="F35" s="22"/>
      <c r="G35" s="48"/>
      <c r="H35" s="48"/>
      <c r="I35" s="48"/>
    </row>
    <row r="36" spans="1:18" ht="20.100000000000001" customHeight="1" x14ac:dyDescent="0.15">
      <c r="A36" s="24" t="s">
        <v>6</v>
      </c>
      <c r="B36" s="13"/>
      <c r="C36" s="13"/>
      <c r="D36" s="13"/>
      <c r="E36" s="13"/>
      <c r="F36" s="22"/>
      <c r="G36" s="48"/>
      <c r="H36" s="48"/>
      <c r="I36" s="48"/>
      <c r="J36" s="3"/>
      <c r="K36" s="3"/>
      <c r="L36" s="3"/>
      <c r="M36" s="3"/>
    </row>
    <row r="37" spans="1:18" ht="20.100000000000001" customHeight="1" thickBot="1" x14ac:dyDescent="0.2">
      <c r="A37" s="91" t="s">
        <v>5</v>
      </c>
      <c r="B37" s="92"/>
      <c r="C37" s="92"/>
      <c r="D37" s="98"/>
      <c r="E37" s="139"/>
      <c r="F37" s="140"/>
      <c r="G37" s="47"/>
      <c r="H37" s="47"/>
      <c r="I37" s="47"/>
      <c r="J37" s="3"/>
      <c r="K37" s="3"/>
      <c r="L37" s="3"/>
      <c r="M37" s="3"/>
    </row>
    <row r="38" spans="1:18" ht="20.100000000000001" customHeight="1" thickBot="1" x14ac:dyDescent="0.2">
      <c r="A38" s="91" t="s">
        <v>21</v>
      </c>
      <c r="B38" s="92"/>
      <c r="C38" s="92"/>
      <c r="D38" s="92"/>
      <c r="E38" s="101">
        <f>IF(AND($E$37="売電無し",$E$30="無し"),$K$33-$F$34,IF(AND($E$37="売電無し",$E$30="有り"),$H$26-F34,0))</f>
        <v>0</v>
      </c>
      <c r="F38" s="102"/>
      <c r="G38" s="48"/>
      <c r="H38" s="48"/>
      <c r="I38" s="48"/>
      <c r="J38" s="3"/>
      <c r="K38" s="3"/>
      <c r="L38" s="3"/>
      <c r="M38" s="3"/>
    </row>
    <row r="39" spans="1:18" ht="8.25" customHeight="1" x14ac:dyDescent="0.15">
      <c r="A39" s="13"/>
      <c r="B39" s="13"/>
      <c r="C39" s="13"/>
      <c r="D39" s="13"/>
      <c r="E39" s="13"/>
      <c r="F39" s="13"/>
      <c r="G39" s="13"/>
      <c r="H39" s="13"/>
      <c r="I39" s="13"/>
      <c r="J39" s="3"/>
      <c r="K39" s="3"/>
      <c r="L39" s="3"/>
      <c r="M39" s="3"/>
    </row>
    <row r="40" spans="1:18" ht="20.100000000000001" customHeight="1" x14ac:dyDescent="0.15">
      <c r="A40" s="13" t="s">
        <v>8</v>
      </c>
      <c r="B40" s="13"/>
      <c r="C40" s="13"/>
      <c r="D40" s="13"/>
      <c r="E40" s="13"/>
      <c r="F40" s="13"/>
      <c r="G40" s="13"/>
      <c r="H40" s="13"/>
      <c r="I40" s="13"/>
      <c r="J40" s="3"/>
      <c r="K40" s="3"/>
      <c r="L40" s="3"/>
      <c r="M40" s="3"/>
    </row>
    <row r="41" spans="1:18" ht="39.75" customHeight="1" thickBot="1" x14ac:dyDescent="0.2">
      <c r="A41" s="105"/>
      <c r="B41" s="106"/>
      <c r="C41" s="107"/>
      <c r="D41" s="76" t="s">
        <v>69</v>
      </c>
      <c r="E41" s="108" t="s">
        <v>64</v>
      </c>
      <c r="F41" s="109"/>
      <c r="G41" s="13"/>
      <c r="H41" s="13"/>
      <c r="I41" s="13"/>
      <c r="J41" s="3"/>
      <c r="K41" s="3"/>
      <c r="L41" s="3"/>
      <c r="M41" s="3"/>
    </row>
    <row r="42" spans="1:18" ht="20.100000000000001" customHeight="1" thickBot="1" x14ac:dyDescent="0.3">
      <c r="A42" s="91" t="s">
        <v>67</v>
      </c>
      <c r="B42" s="92"/>
      <c r="C42" s="93"/>
      <c r="D42" s="72"/>
      <c r="E42" s="94" t="str">
        <f>IFERROR(IF($E$30="有り",ROUND($F$26*$D$42/$D$44,0),IF($E$30="無し",ROUND($F$26+$K$33*$D$42/$D$44,0))),"")</f>
        <v/>
      </c>
      <c r="F42" s="95"/>
      <c r="G42" s="13"/>
      <c r="H42" s="13"/>
      <c r="I42" s="13"/>
      <c r="J42" s="3"/>
      <c r="K42" s="3"/>
      <c r="L42" s="3"/>
      <c r="M42" s="3"/>
      <c r="R42" s="44" t="s">
        <v>61</v>
      </c>
    </row>
    <row r="43" spans="1:18" ht="20.100000000000001" customHeight="1" thickBot="1" x14ac:dyDescent="0.3">
      <c r="A43" s="91" t="s">
        <v>7</v>
      </c>
      <c r="B43" s="92"/>
      <c r="C43" s="93"/>
      <c r="D43" s="72"/>
      <c r="E43" s="94" t="str">
        <f>IFERROR(IF($E$30="有り",ROUND($F$26*$D$43/$D$44,0),IF($E$30="無し",ROUND($K$33*$D$43/$D$44,0))),"")</f>
        <v/>
      </c>
      <c r="F43" s="95"/>
      <c r="G43" s="13"/>
      <c r="H43" s="13"/>
      <c r="I43" s="13"/>
      <c r="J43" s="3"/>
      <c r="K43" s="3"/>
      <c r="L43" s="3"/>
      <c r="M43" s="3"/>
      <c r="R43" s="44" t="s">
        <v>63</v>
      </c>
    </row>
    <row r="44" spans="1:18" ht="20.100000000000001" customHeight="1" x14ac:dyDescent="0.25">
      <c r="A44" s="84" t="s">
        <v>1</v>
      </c>
      <c r="B44" s="85"/>
      <c r="C44" s="86"/>
      <c r="D44" s="25">
        <f>D42+D43</f>
        <v>0</v>
      </c>
      <c r="E44" s="87" t="str">
        <f>IFERROR(E42+E43,"")</f>
        <v/>
      </c>
      <c r="F44" s="88"/>
      <c r="G44" s="26"/>
      <c r="H44" s="26"/>
      <c r="I44" s="26"/>
      <c r="J44" s="5"/>
      <c r="K44" s="5"/>
      <c r="L44" s="5"/>
      <c r="M44" s="3"/>
      <c r="R44" s="44" t="s">
        <v>62</v>
      </c>
    </row>
    <row r="45" spans="1:18" ht="4.5" customHeight="1" x14ac:dyDescent="0.15">
      <c r="J45" s="5"/>
      <c r="K45" s="5"/>
      <c r="L45" s="5"/>
      <c r="M45" s="3"/>
    </row>
    <row r="46" spans="1:18" ht="36.75" customHeight="1" x14ac:dyDescent="0.15">
      <c r="A46" s="137" t="s">
        <v>70</v>
      </c>
      <c r="B46" s="137"/>
      <c r="C46" s="137"/>
      <c r="D46" s="137"/>
      <c r="E46" s="137"/>
      <c r="F46" s="137"/>
      <c r="G46" s="137"/>
      <c r="H46" s="137"/>
      <c r="I46" s="137"/>
    </row>
    <row r="47" spans="1:18" ht="15.75" customHeight="1" x14ac:dyDescent="0.15">
      <c r="A47" s="138" t="s">
        <v>54</v>
      </c>
      <c r="B47" s="138"/>
      <c r="C47" s="138"/>
      <c r="D47" s="138"/>
      <c r="E47" s="138"/>
      <c r="F47" s="138"/>
      <c r="G47" s="138"/>
      <c r="H47" s="138"/>
      <c r="I47" s="138"/>
    </row>
    <row r="48" spans="1:18" x14ac:dyDescent="0.15">
      <c r="A48" s="138"/>
      <c r="B48" s="138"/>
      <c r="C48" s="138"/>
      <c r="D48" s="138"/>
      <c r="E48" s="138"/>
      <c r="F48" s="138"/>
      <c r="G48" s="138"/>
      <c r="H48" s="138"/>
      <c r="I48" s="138"/>
    </row>
  </sheetData>
  <sheetProtection password="CC51" sheet="1" objects="1" scenarios="1" selectLockedCells="1"/>
  <mergeCells count="57">
    <mergeCell ref="E15:F15"/>
    <mergeCell ref="G15:H15"/>
    <mergeCell ref="E16:F16"/>
    <mergeCell ref="A13:A14"/>
    <mergeCell ref="B13:B14"/>
    <mergeCell ref="C13:C14"/>
    <mergeCell ref="D13:I13"/>
    <mergeCell ref="E14:F14"/>
    <mergeCell ref="G14:H14"/>
    <mergeCell ref="G16:H16"/>
    <mergeCell ref="A1:I1"/>
    <mergeCell ref="B3:I3"/>
    <mergeCell ref="A5:A8"/>
    <mergeCell ref="A11:D11"/>
    <mergeCell ref="E11:F11"/>
    <mergeCell ref="E18:F18"/>
    <mergeCell ref="G18:H18"/>
    <mergeCell ref="E19:F19"/>
    <mergeCell ref="G19:H19"/>
    <mergeCell ref="E17:F17"/>
    <mergeCell ref="G17:H17"/>
    <mergeCell ref="E23:F23"/>
    <mergeCell ref="G23:H23"/>
    <mergeCell ref="E24:F24"/>
    <mergeCell ref="G24:H24"/>
    <mergeCell ref="E20:F20"/>
    <mergeCell ref="G20:H20"/>
    <mergeCell ref="E21:F21"/>
    <mergeCell ref="G21:H21"/>
    <mergeCell ref="E22:F22"/>
    <mergeCell ref="G22:H22"/>
    <mergeCell ref="E25:F25"/>
    <mergeCell ref="G25:H25"/>
    <mergeCell ref="A26:A27"/>
    <mergeCell ref="A30:D30"/>
    <mergeCell ref="E30:F30"/>
    <mergeCell ref="A31:D31"/>
    <mergeCell ref="E31:F31"/>
    <mergeCell ref="G32:I32"/>
    <mergeCell ref="A33:D33"/>
    <mergeCell ref="G33:I33"/>
    <mergeCell ref="A34:D34"/>
    <mergeCell ref="A37:D37"/>
    <mergeCell ref="E37:F37"/>
    <mergeCell ref="A32:D32"/>
    <mergeCell ref="A38:D38"/>
    <mergeCell ref="E38:F38"/>
    <mergeCell ref="A44:C44"/>
    <mergeCell ref="E44:F44"/>
    <mergeCell ref="A47:I48"/>
    <mergeCell ref="A41:C41"/>
    <mergeCell ref="E41:F41"/>
    <mergeCell ref="A42:C42"/>
    <mergeCell ref="E42:F42"/>
    <mergeCell ref="A43:C43"/>
    <mergeCell ref="E43:F43"/>
    <mergeCell ref="A46:I46"/>
  </mergeCells>
  <phoneticPr fontId="1"/>
  <conditionalFormatting sqref="E32:F32">
    <cfRule type="expression" dxfId="1" priority="2">
      <formula>$E$31="大部分が屋内"</formula>
    </cfRule>
  </conditionalFormatting>
  <conditionalFormatting sqref="E33:F33">
    <cfRule type="expression" dxfId="0" priority="1">
      <formula>$E$30="無し"</formula>
    </cfRule>
  </conditionalFormatting>
  <dataValidations disablePrompts="1" count="3">
    <dataValidation type="list" allowBlank="1" showInputMessage="1" showErrorMessage="1" sqref="E31:F31" xr:uid="{00000000-0002-0000-0200-000000000000}">
      <formula1>" 大部分が屋内,大部分が屋外"</formula1>
    </dataValidation>
    <dataValidation type="list" allowBlank="1" showInputMessage="1" showErrorMessage="1" sqref="E30:F30" xr:uid="{00000000-0002-0000-0200-000001000000}">
      <formula1>"有り,無し"</formula1>
    </dataValidation>
    <dataValidation type="list" allowBlank="1" showInputMessage="1" showErrorMessage="1" sqref="E37:F37" xr:uid="{00000000-0002-0000-0200-000002000000}">
      <formula1>"売電有り,売電無し"</formula1>
    </dataValidation>
  </dataValidations>
  <printOptions horizontalCentered="1"/>
  <pageMargins left="0.23622047244094491" right="0.23622047244094491" top="0.74803149606299213" bottom="0.35433070866141736" header="0.31496062992125984" footer="0.31496062992125984"/>
  <pageSetup paperSize="8" scale="91" orientation="landscape" r:id="rId1"/>
  <headerFooter>
    <oddHeader>&amp;R【Ver 1.4】</oddHeader>
    <oddFooter>&amp;C© 2018　hyoukakyoukai . All rights reserved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7"/>
  <sheetViews>
    <sheetView view="pageBreakPreview" zoomScaleNormal="100" zoomScaleSheetLayoutView="100" workbookViewId="0"/>
  </sheetViews>
  <sheetFormatPr defaultColWidth="9" defaultRowHeight="13.5" x14ac:dyDescent="0.15"/>
  <cols>
    <col min="1" max="1" width="17.5" style="74" customWidth="1"/>
    <col min="2" max="2" width="94.125" style="74" customWidth="1"/>
    <col min="3" max="16384" width="9" style="74"/>
  </cols>
  <sheetData>
    <row r="1" spans="1:2" ht="18.75" x14ac:dyDescent="0.15">
      <c r="A1" s="156" t="s">
        <v>71</v>
      </c>
      <c r="B1" s="157"/>
    </row>
    <row r="2" spans="1:2" ht="18.75" x14ac:dyDescent="0.15">
      <c r="A2" s="156"/>
      <c r="B2" s="157"/>
    </row>
    <row r="3" spans="1:2" ht="18.75" x14ac:dyDescent="0.15">
      <c r="A3" s="158" t="s">
        <v>72</v>
      </c>
      <c r="B3" s="159" t="s">
        <v>78</v>
      </c>
    </row>
    <row r="4" spans="1:2" ht="18.75" x14ac:dyDescent="0.15">
      <c r="A4" s="158" t="s">
        <v>73</v>
      </c>
      <c r="B4" s="160" t="s">
        <v>79</v>
      </c>
    </row>
    <row r="5" spans="1:2" ht="18.75" x14ac:dyDescent="0.15">
      <c r="A5" s="158" t="s">
        <v>74</v>
      </c>
      <c r="B5" s="160" t="s">
        <v>80</v>
      </c>
    </row>
    <row r="6" spans="1:2" ht="18.75" x14ac:dyDescent="0.15">
      <c r="A6" s="156"/>
      <c r="B6" s="157"/>
    </row>
    <row r="7" spans="1:2" ht="18.75" x14ac:dyDescent="0.15">
      <c r="A7" s="158" t="s">
        <v>72</v>
      </c>
      <c r="B7" s="159" t="s">
        <v>75</v>
      </c>
    </row>
    <row r="8" spans="1:2" ht="18.75" x14ac:dyDescent="0.15">
      <c r="A8" s="158" t="s">
        <v>73</v>
      </c>
      <c r="B8" s="160" t="s">
        <v>76</v>
      </c>
    </row>
    <row r="9" spans="1:2" ht="56.25" x14ac:dyDescent="0.15">
      <c r="A9" s="158" t="s">
        <v>74</v>
      </c>
      <c r="B9" s="161" t="s">
        <v>77</v>
      </c>
    </row>
    <row r="10" spans="1:2" ht="18.75" x14ac:dyDescent="0.15">
      <c r="A10" s="156"/>
      <c r="B10" s="157"/>
    </row>
    <row r="11" spans="1:2" ht="18.75" x14ac:dyDescent="0.15">
      <c r="A11" s="158" t="s">
        <v>72</v>
      </c>
      <c r="B11" s="159" t="s">
        <v>81</v>
      </c>
    </row>
    <row r="12" spans="1:2" ht="18.75" x14ac:dyDescent="0.15">
      <c r="A12" s="158" t="s">
        <v>73</v>
      </c>
      <c r="B12" s="160" t="s">
        <v>82</v>
      </c>
    </row>
    <row r="13" spans="1:2" ht="18.75" x14ac:dyDescent="0.15">
      <c r="A13" s="158" t="s">
        <v>74</v>
      </c>
      <c r="B13" s="160" t="s">
        <v>83</v>
      </c>
    </row>
    <row r="15" spans="1:2" ht="18.75" x14ac:dyDescent="0.15">
      <c r="A15" s="158" t="s">
        <v>72</v>
      </c>
      <c r="B15" s="159" t="s">
        <v>84</v>
      </c>
    </row>
    <row r="16" spans="1:2" ht="18.75" x14ac:dyDescent="0.15">
      <c r="A16" s="158" t="s">
        <v>73</v>
      </c>
      <c r="B16" s="160" t="s">
        <v>85</v>
      </c>
    </row>
    <row r="17" spans="1:2" ht="37.5" x14ac:dyDescent="0.15">
      <c r="A17" s="158" t="s">
        <v>74</v>
      </c>
      <c r="B17" s="161" t="s">
        <v>86</v>
      </c>
    </row>
  </sheetData>
  <sheetProtection algorithmName="SHA-512" hashValue="zGDMw3ItMDqboOyshcpxgnJJZWhG5RXTIj2W2gVNTkbHhtp9fkNazwWk/RJVFTBWnvoQhfKqlfnQYMKNITGMgQ==" saltValue="WbCmZ9FOl+7RBKYf1+UhbA==" spinCount="100000" sheet="1" objects="1" scenarios="1" selectLockedCells="1"/>
  <phoneticPr fontId="1"/>
  <pageMargins left="0.59055118110236227" right="0.39370078740157483" top="0.98425196850393704" bottom="0.78740157480314965" header="0.31496062992125984" footer="0.39370078740157483"/>
  <pageSetup paperSize="9" scale="85" orientation="portrait" r:id="rId1"/>
  <headerFooter>
    <oddHeader>&amp;R【Ver 1.4】</oddHeader>
    <oddFooter>&amp;C© 2018　hyoukakyoukai . All rights reserved&amp;R&amp;P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はじめに（お読みください）</vt:lpstr>
      <vt:lpstr>計算シート</vt:lpstr>
      <vt:lpstr>入力例</vt:lpstr>
      <vt:lpstr>更新履歴</vt:lpstr>
      <vt:lpstr>計算シート!Print_Area</vt:lpstr>
      <vt:lpstr>更新履歴!Print_Area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013</dc:creator>
  <cp:lastModifiedBy>015</cp:lastModifiedBy>
  <cp:lastPrinted>2018-10-16T07:15:16Z</cp:lastPrinted>
  <dcterms:created xsi:type="dcterms:W3CDTF">2018-06-04T04:49:16Z</dcterms:created>
  <dcterms:modified xsi:type="dcterms:W3CDTF">2023-03-29T04:22:11Z</dcterms:modified>
</cp:coreProperties>
</file>